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mendez\Desktop\SUB MEDICA\TRANSPARENCIA\AÑO 2019\IV TRIM\FRACC XXIX\"/>
    </mc:Choice>
  </mc:AlternateContent>
  <bookViews>
    <workbookView xWindow="0" yWindow="0" windowWidth="20490" windowHeight="6855"/>
  </bookViews>
  <sheets>
    <sheet name="113 DAPS" sheetId="2" r:id="rId1"/>
    <sheet name="172 AH" sheetId="4" r:id="rId2"/>
    <sheet name="173 CEI" sheetId="5" r:id="rId3"/>
  </sheets>
  <definedNames>
    <definedName name="_xlnm._FilterDatabase" localSheetId="0" hidden="1">'113 DAPS'!$A$7:$R$125</definedName>
    <definedName name="_xlnm._FilterDatabase" localSheetId="1" hidden="1">'172 AH'!$B$6:$N$76</definedName>
    <definedName name="_xlnm._FilterDatabase" localSheetId="2" hidden="1">'173 CEI'!$B$6:$N$24</definedName>
    <definedName name="_xlnm.Print_Area" localSheetId="0">'113 DAPS'!$A$1:$M$128</definedName>
    <definedName name="_xlnm.Print_Area" localSheetId="2">'173 CEI'!$A$1:$O$24</definedName>
    <definedName name="_xlnm.Print_Titles" localSheetId="0">'113 DAPS'!$1:$7</definedName>
    <definedName name="_xlnm.Print_Titles" localSheetId="1">'172 AH'!$1:$6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3" i="2" l="1"/>
  <c r="L41" i="2"/>
  <c r="L13" i="2"/>
  <c r="L31" i="2" l="1"/>
  <c r="L30" i="2"/>
  <c r="L29" i="2"/>
  <c r="L15" i="2"/>
  <c r="L9" i="2"/>
  <c r="L11" i="2"/>
  <c r="L17" i="2"/>
  <c r="L8" i="4" l="1"/>
  <c r="M67" i="2" l="1"/>
  <c r="M61" i="2"/>
  <c r="M39" i="2"/>
  <c r="L35" i="2"/>
  <c r="L12" i="5" l="1"/>
  <c r="L13" i="5"/>
  <c r="L8" i="5" l="1"/>
  <c r="L7" i="5"/>
  <c r="L22" i="5"/>
  <c r="L21" i="5"/>
  <c r="L20" i="5"/>
  <c r="L19" i="5"/>
  <c r="L18" i="5"/>
  <c r="L17" i="5"/>
  <c r="L16" i="5"/>
  <c r="L15" i="5"/>
  <c r="L14" i="5"/>
  <c r="L11" i="5"/>
  <c r="L10" i="5"/>
  <c r="L9" i="5"/>
  <c r="L52" i="4"/>
  <c r="L50" i="4"/>
  <c r="L48" i="4"/>
  <c r="L46" i="4"/>
  <c r="L53" i="4"/>
  <c r="L54" i="4"/>
  <c r="L38" i="4"/>
  <c r="L37" i="4"/>
  <c r="L10" i="4"/>
  <c r="L11" i="4"/>
  <c r="L12" i="4"/>
  <c r="L13" i="4"/>
  <c r="L14" i="4"/>
  <c r="L15" i="4"/>
  <c r="L16" i="4"/>
  <c r="L17" i="4"/>
  <c r="L18" i="4"/>
  <c r="S18" i="4" s="1"/>
  <c r="L19" i="4"/>
  <c r="L20" i="4"/>
  <c r="L21" i="4"/>
  <c r="L22" i="4"/>
  <c r="L23" i="4"/>
  <c r="L24" i="4"/>
  <c r="L25" i="4"/>
  <c r="L26" i="4"/>
  <c r="S26" i="4" s="1"/>
  <c r="L27" i="4"/>
  <c r="L28" i="4"/>
  <c r="L29" i="4"/>
  <c r="L30" i="4"/>
  <c r="L31" i="4"/>
  <c r="L32" i="4"/>
  <c r="L33" i="4"/>
  <c r="L34" i="4"/>
  <c r="L35" i="4"/>
  <c r="L36" i="4"/>
  <c r="L39" i="4"/>
  <c r="L40" i="4"/>
  <c r="L42" i="4"/>
  <c r="L44" i="4"/>
  <c r="L55" i="4"/>
  <c r="L56" i="4"/>
  <c r="L57" i="4"/>
  <c r="L58" i="4"/>
  <c r="L59" i="4"/>
  <c r="L60" i="4"/>
  <c r="L61" i="4"/>
  <c r="L62" i="4"/>
  <c r="L63" i="4"/>
  <c r="L64" i="4"/>
  <c r="L65" i="4"/>
  <c r="L66" i="4"/>
  <c r="L67" i="4"/>
  <c r="L68" i="4"/>
  <c r="L69" i="4"/>
  <c r="L70" i="4"/>
  <c r="L72" i="4"/>
  <c r="L73" i="4"/>
  <c r="L74" i="4"/>
  <c r="L75" i="4"/>
  <c r="L76" i="4"/>
  <c r="L9" i="4"/>
  <c r="L125" i="2" l="1"/>
  <c r="L124" i="2"/>
  <c r="L123" i="2"/>
  <c r="L122" i="2"/>
  <c r="L121" i="2"/>
  <c r="L120" i="2"/>
  <c r="L117" i="2"/>
  <c r="L116" i="2"/>
  <c r="L119" i="2"/>
  <c r="L118" i="2"/>
  <c r="L115" i="2"/>
  <c r="L114" i="2"/>
  <c r="L113" i="2"/>
  <c r="L112" i="2"/>
  <c r="L111" i="2"/>
  <c r="L110" i="2"/>
  <c r="L70" i="2"/>
  <c r="L37" i="2"/>
  <c r="M37" i="2" s="1"/>
  <c r="L18" i="2"/>
  <c r="L19" i="2"/>
  <c r="L20" i="2"/>
  <c r="L21" i="2"/>
  <c r="L22" i="2"/>
  <c r="L23" i="2"/>
  <c r="L24" i="2"/>
  <c r="L25" i="2"/>
  <c r="M25" i="2" s="1"/>
  <c r="L26" i="2"/>
  <c r="L27" i="2"/>
  <c r="L28" i="2"/>
  <c r="M29" i="2"/>
  <c r="M31" i="2"/>
  <c r="L34" i="2"/>
  <c r="M35" i="2" s="1"/>
  <c r="L40" i="2"/>
  <c r="M41" i="2" s="1"/>
  <c r="L44" i="2"/>
  <c r="L45" i="2"/>
  <c r="L46" i="2"/>
  <c r="L47" i="2"/>
  <c r="L49" i="2"/>
  <c r="L53" i="2"/>
  <c r="L55" i="2"/>
  <c r="L58" i="2"/>
  <c r="L59" i="2"/>
  <c r="M59" i="2" s="1"/>
  <c r="L64" i="2"/>
  <c r="L65" i="2"/>
  <c r="L71" i="2"/>
  <c r="L73" i="2"/>
  <c r="L76" i="2"/>
  <c r="L77" i="2"/>
  <c r="L78" i="2"/>
  <c r="L79" i="2"/>
  <c r="M79" i="2" s="1"/>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6" i="2"/>
  <c r="M17" i="2" s="1"/>
  <c r="L12" i="2"/>
  <c r="M13" i="2" s="1"/>
  <c r="M107" i="2" l="1"/>
  <c r="M103" i="2"/>
  <c r="M99" i="2"/>
  <c r="M95" i="2"/>
  <c r="M77" i="2"/>
  <c r="M65" i="2"/>
  <c r="M23" i="2"/>
  <c r="M71" i="2"/>
  <c r="M91" i="2"/>
  <c r="M113" i="2"/>
  <c r="M119" i="2"/>
  <c r="M121" i="2"/>
  <c r="M111" i="2"/>
  <c r="M115" i="2"/>
  <c r="M117" i="2"/>
  <c r="M123" i="2"/>
  <c r="M109" i="2"/>
  <c r="M105" i="2"/>
  <c r="M101" i="2"/>
  <c r="M97" i="2"/>
  <c r="M93" i="2"/>
</calcChain>
</file>

<file path=xl/comments1.xml><?xml version="1.0" encoding="utf-8"?>
<comments xmlns="http://schemas.openxmlformats.org/spreadsheetml/2006/main">
  <authors>
    <author>Romero Silvestre, Margarita</author>
  </authors>
  <commentList>
    <comment ref="C20" authorId="0" shapeId="0">
      <text>
        <r>
          <rPr>
            <b/>
            <sz val="9"/>
            <color indexed="81"/>
            <rFont val="Tahoma"/>
            <family val="2"/>
          </rPr>
          <t>Romero Silvestre, Margarita:</t>
        </r>
        <r>
          <rPr>
            <sz val="9"/>
            <color indexed="81"/>
            <rFont val="Tahoma"/>
            <family val="2"/>
          </rPr>
          <t xml:space="preserve">
MODIFICACION EN ACUERDO SO/119/26-07-19 DE LA TERCERA SESION ORDINARIA DE JUNTA DIRECTIVA, DONDE SE APRUEBA LA PRIMERA MODIFICACION
ANTES DECIA 6
AHORA QUEDA EN 12 </t>
        </r>
      </text>
    </comment>
    <comment ref="C24" authorId="0" shapeId="0">
      <text>
        <r>
          <rPr>
            <b/>
            <sz val="9"/>
            <color indexed="81"/>
            <rFont val="Tahoma"/>
            <family val="2"/>
          </rPr>
          <t>Romero Silvestre, Margarita:</t>
        </r>
        <r>
          <rPr>
            <sz val="9"/>
            <color indexed="81"/>
            <rFont val="Tahoma"/>
            <family val="2"/>
          </rPr>
          <t xml:space="preserve">
TOMAR DEL INDICADOR ES-ISSSTECALI-39</t>
        </r>
      </text>
    </comment>
    <comment ref="C30" authorId="0" shapeId="0">
      <text>
        <r>
          <rPr>
            <b/>
            <sz val="9"/>
            <color indexed="81"/>
            <rFont val="Tahoma"/>
            <family val="2"/>
          </rPr>
          <t>Romero Silvestre, Margarita:</t>
        </r>
        <r>
          <rPr>
            <sz val="9"/>
            <color indexed="81"/>
            <rFont val="Tahoma"/>
            <family val="2"/>
          </rPr>
          <t xml:space="preserve">
TOMAR DEL INDICADOR ES-ISSSTECALI-45</t>
        </r>
      </text>
    </comment>
    <comment ref="C32" authorId="0" shapeId="0">
      <text>
        <r>
          <rPr>
            <b/>
            <sz val="9"/>
            <color indexed="81"/>
            <rFont val="Tahoma"/>
            <family val="2"/>
          </rPr>
          <t>Romero Silvestre, Margarita:</t>
        </r>
        <r>
          <rPr>
            <sz val="9"/>
            <color indexed="81"/>
            <rFont val="Tahoma"/>
            <family val="2"/>
          </rPr>
          <t xml:space="preserve">
TOMAR DEL INDICADOE ES-ISSSTECALI-35</t>
        </r>
      </text>
    </comment>
    <comment ref="C36" authorId="0" shapeId="0">
      <text>
        <r>
          <rPr>
            <b/>
            <sz val="9"/>
            <color indexed="81"/>
            <rFont val="Tahoma"/>
            <family val="2"/>
          </rPr>
          <t>Romero Silvestre, Margarita:</t>
        </r>
        <r>
          <rPr>
            <sz val="9"/>
            <color indexed="81"/>
            <rFont val="Tahoma"/>
            <family val="2"/>
          </rPr>
          <t xml:space="preserve">
TOMAR DE INDICADOR ES-ISSSTECALI-35</t>
        </r>
      </text>
    </comment>
    <comment ref="C38" authorId="0" shapeId="0">
      <text>
        <r>
          <rPr>
            <b/>
            <sz val="9"/>
            <color indexed="81"/>
            <rFont val="Tahoma"/>
            <family val="2"/>
          </rPr>
          <t>Romero Silvestre, Margarita:</t>
        </r>
        <r>
          <rPr>
            <sz val="9"/>
            <color indexed="81"/>
            <rFont val="Tahoma"/>
            <family val="2"/>
          </rPr>
          <t xml:space="preserve">
TOMAR DEL INDICADOR ES-ISSSTECALI-41</t>
        </r>
      </text>
    </comment>
    <comment ref="C56" authorId="0" shapeId="0">
      <text>
        <r>
          <rPr>
            <b/>
            <sz val="9"/>
            <color indexed="81"/>
            <rFont val="Tahoma"/>
            <family val="2"/>
          </rPr>
          <t>Romero Silvestre, Margarita:</t>
        </r>
        <r>
          <rPr>
            <sz val="9"/>
            <color indexed="81"/>
            <rFont val="Tahoma"/>
            <family val="2"/>
          </rPr>
          <t xml:space="preserve">
TOMAR DEL INDICADOR ES-ISSSTECALI-06</t>
        </r>
      </text>
    </comment>
    <comment ref="C62" authorId="0" shapeId="0">
      <text>
        <r>
          <rPr>
            <b/>
            <sz val="9"/>
            <color indexed="81"/>
            <rFont val="Tahoma"/>
            <family val="2"/>
          </rPr>
          <t>Romero Silvestre, Margarita:</t>
        </r>
        <r>
          <rPr>
            <sz val="9"/>
            <color indexed="81"/>
            <rFont val="Tahoma"/>
            <family val="2"/>
          </rPr>
          <t xml:space="preserve">
TOMAR DE ES-ISSSTECALI-07</t>
        </r>
      </text>
    </comment>
    <comment ref="C66" authorId="0" shapeId="0">
      <text>
        <r>
          <rPr>
            <b/>
            <sz val="9"/>
            <color indexed="81"/>
            <rFont val="Tahoma"/>
            <family val="2"/>
          </rPr>
          <t>Romero Silvestre, Margarita:</t>
        </r>
        <r>
          <rPr>
            <sz val="9"/>
            <color indexed="81"/>
            <rFont val="Tahoma"/>
            <family val="2"/>
          </rPr>
          <t xml:space="preserve">
ATENCION MEDICA EFECTIVA (AMEDF)</t>
        </r>
      </text>
    </comment>
    <comment ref="J69" authorId="0" shapeId="0">
      <text>
        <r>
          <rPr>
            <b/>
            <sz val="9"/>
            <color indexed="81"/>
            <rFont val="Tahoma"/>
            <charset val="1"/>
          </rPr>
          <t>Romero Silvestre, Margarita:</t>
        </r>
        <r>
          <rPr>
            <sz val="9"/>
            <color indexed="81"/>
            <rFont val="Tahoma"/>
            <charset val="1"/>
          </rPr>
          <t xml:space="preserve">
SE EFECTUO REVISION DEL DATO DE TUBERCULOSIS PULMNAR, CON EL AREA DE EPIDEMIOLOGIA, ENCONTRANDO QUE EL DATO CORRESPONDE A LOS PACIENTES SIN CONMORBILIDAD POR ESO SE LOGRO LA CURACION DEL CIEN POR CIENTO
EL INDICADOR DEBE SER CALCULADO RESPECTO A TODOS LOS PACIENTES DE TUBERCULOSIS PULMONAR, OSEA CON O SIN CONMORBILIDAD, TOMANDO DICHA INFORMACION EL PORCENTAJE QUEDARIA EN 83.33%</t>
        </r>
      </text>
    </comment>
    <comment ref="C74" authorId="0" shapeId="0">
      <text>
        <r>
          <rPr>
            <b/>
            <sz val="9"/>
            <color indexed="81"/>
            <rFont val="Tahoma"/>
            <family val="2"/>
          </rPr>
          <t>Romero Silvestre, Margarita:</t>
        </r>
        <r>
          <rPr>
            <sz val="9"/>
            <color indexed="81"/>
            <rFont val="Tahoma"/>
            <family val="2"/>
          </rPr>
          <t xml:space="preserve">
ES-ISSSTECALI-34</t>
        </r>
      </text>
    </comment>
  </commentList>
</comments>
</file>

<file path=xl/comments2.xml><?xml version="1.0" encoding="utf-8"?>
<comments xmlns="http://schemas.openxmlformats.org/spreadsheetml/2006/main">
  <authors>
    <author>Romero Silvestre, Margarita</author>
  </authors>
  <commentList>
    <comment ref="C17" authorId="0" shapeId="0">
      <text>
        <r>
          <rPr>
            <b/>
            <sz val="9"/>
            <color indexed="81"/>
            <rFont val="Tahoma"/>
            <family val="2"/>
          </rPr>
          <t>Romero Silvestre, Margarita:</t>
        </r>
        <r>
          <rPr>
            <sz val="9"/>
            <color indexed="81"/>
            <rFont val="Tahoma"/>
            <family val="2"/>
          </rPr>
          <t xml:space="preserve">
SE CALCULA CON LA SUMA DE LAS 3 ACCIONES, ENTRE LA POBLACION *1000</t>
        </r>
      </text>
    </comment>
    <comment ref="C19" authorId="0" shapeId="0">
      <text>
        <r>
          <rPr>
            <b/>
            <sz val="9"/>
            <color indexed="81"/>
            <rFont val="Tahoma"/>
            <family val="2"/>
          </rPr>
          <t>Romero Silvestre, Margarita:</t>
        </r>
        <r>
          <rPr>
            <sz val="9"/>
            <color indexed="81"/>
            <rFont val="Tahoma"/>
            <family val="2"/>
          </rPr>
          <t xml:space="preserve">
HOJA SERV MED URGENCIAS DE LOS 3 HOSPITALES</t>
        </r>
      </text>
    </comment>
    <comment ref="C21" authorId="0" shapeId="0">
      <text>
        <r>
          <rPr>
            <b/>
            <sz val="9"/>
            <color indexed="81"/>
            <rFont val="Tahoma"/>
            <family val="2"/>
          </rPr>
          <t>Romero Silvestre, Margarita:</t>
        </r>
        <r>
          <rPr>
            <sz val="9"/>
            <color indexed="81"/>
            <rFont val="Tahoma"/>
            <family val="2"/>
          </rPr>
          <t xml:space="preserve">
HOJA SERV MEDICOS CONS ESPECIALIDAD DE LOS 3 HOSPITALES</t>
        </r>
      </text>
    </comment>
    <comment ref="H24" authorId="0" shapeId="0">
      <text>
        <r>
          <rPr>
            <b/>
            <sz val="9"/>
            <color indexed="81"/>
            <rFont val="Tahoma"/>
            <family val="2"/>
          </rPr>
          <t>Romero Silvestre, Margarita:</t>
        </r>
        <r>
          <rPr>
            <sz val="9"/>
            <color indexed="81"/>
            <rFont val="Tahoma"/>
            <family val="2"/>
          </rPr>
          <t xml:space="preserve">
SE INCLUYERON EGRESOS DE UCI</t>
        </r>
      </text>
    </comment>
    <comment ref="C25" authorId="0" shapeId="0">
      <text>
        <r>
          <rPr>
            <b/>
            <sz val="9"/>
            <color indexed="81"/>
            <rFont val="Tahoma"/>
            <family val="2"/>
          </rPr>
          <t>Romero Silvestre, Margarita:</t>
        </r>
        <r>
          <rPr>
            <sz val="9"/>
            <color indexed="81"/>
            <rFont val="Tahoma"/>
            <family val="2"/>
          </rPr>
          <t xml:space="preserve">
SE CALCULA SUMANDO (LOS ESTUDIOS DE LABORATORIO MAS LOS ESTUDIOS DE IMAGENOLOGIA)ENTRE LA POBLACION AFILIADA POR 1000
</t>
        </r>
      </text>
    </comment>
    <comment ref="C27" authorId="0" shapeId="0">
      <text>
        <r>
          <rPr>
            <b/>
            <sz val="9"/>
            <color indexed="81"/>
            <rFont val="Tahoma"/>
            <family val="2"/>
          </rPr>
          <t>Romero Silvestre, Margarita:</t>
        </r>
        <r>
          <rPr>
            <sz val="9"/>
            <color indexed="81"/>
            <rFont val="Tahoma"/>
            <family val="2"/>
          </rPr>
          <t xml:space="preserve">
SOLO SE TOMAN LOS CORRESP A HOSPITALES</t>
        </r>
      </text>
    </comment>
    <comment ref="H32" authorId="0" shapeId="0">
      <text>
        <r>
          <rPr>
            <b/>
            <sz val="9"/>
            <color indexed="81"/>
            <rFont val="Tahoma"/>
            <family val="2"/>
          </rPr>
          <t>Romero Silvestre, Margarita:</t>
        </r>
        <r>
          <rPr>
            <sz val="9"/>
            <color indexed="81"/>
            <rFont val="Tahoma"/>
            <family val="2"/>
          </rPr>
          <t xml:space="preserve">
debe ser 53</t>
        </r>
      </text>
    </comment>
    <comment ref="H34" authorId="0" shapeId="0">
      <text>
        <r>
          <rPr>
            <b/>
            <sz val="9"/>
            <color indexed="81"/>
            <rFont val="Tahoma"/>
            <family val="2"/>
          </rPr>
          <t>Romero Silvestre, Margarita:</t>
        </r>
        <r>
          <rPr>
            <sz val="9"/>
            <color indexed="81"/>
            <rFont val="Tahoma"/>
            <family val="2"/>
          </rPr>
          <t xml:space="preserve">
debe ser 91
</t>
        </r>
      </text>
    </comment>
    <comment ref="H40" authorId="0" shapeId="0">
      <text>
        <r>
          <rPr>
            <b/>
            <sz val="9"/>
            <color indexed="81"/>
            <rFont val="Tahoma"/>
            <family val="2"/>
          </rPr>
          <t>REPORTADA EN ENERO 2019</t>
        </r>
      </text>
    </comment>
    <comment ref="I40" authorId="0" shapeId="0">
      <text>
        <r>
          <rPr>
            <b/>
            <sz val="9"/>
            <color indexed="81"/>
            <rFont val="Tahoma"/>
            <family val="2"/>
          </rPr>
          <t>Romero Silvestre, Margarita:</t>
        </r>
        <r>
          <rPr>
            <sz val="9"/>
            <color indexed="81"/>
            <rFont val="Tahoma"/>
            <family val="2"/>
          </rPr>
          <t xml:space="preserve">
REPORTADA EN MAYO</t>
        </r>
      </text>
    </comment>
    <comment ref="H42" authorId="0" shapeId="0">
      <text>
        <r>
          <rPr>
            <b/>
            <sz val="9"/>
            <color indexed="81"/>
            <rFont val="Tahoma"/>
            <family val="2"/>
          </rPr>
          <t xml:space="preserve">Romero Silvestre, Margarita:
REPORTADA EN ENERO 2019
</t>
        </r>
        <r>
          <rPr>
            <sz val="9"/>
            <color indexed="81"/>
            <rFont val="Tahoma"/>
            <family val="2"/>
          </rPr>
          <t xml:space="preserve">
</t>
        </r>
      </text>
    </comment>
    <comment ref="I42" authorId="0" shapeId="0">
      <text>
        <r>
          <rPr>
            <b/>
            <sz val="9"/>
            <color indexed="81"/>
            <rFont val="Tahoma"/>
            <family val="2"/>
          </rPr>
          <t>Romero Silvestre, Margarita:</t>
        </r>
        <r>
          <rPr>
            <sz val="9"/>
            <color indexed="81"/>
            <rFont val="Tahoma"/>
            <family val="2"/>
          </rPr>
          <t xml:space="preserve">
REPORTADA EN MAYO</t>
        </r>
      </text>
    </comment>
    <comment ref="H48" authorId="0" shapeId="0">
      <text>
        <r>
          <rPr>
            <b/>
            <sz val="9"/>
            <color indexed="81"/>
            <rFont val="Tahoma"/>
            <family val="2"/>
          </rPr>
          <t>REPORTADA EN ENERO 2019</t>
        </r>
      </text>
    </comment>
    <comment ref="I48" authorId="0" shapeId="0">
      <text>
        <r>
          <rPr>
            <b/>
            <sz val="9"/>
            <color indexed="81"/>
            <rFont val="Tahoma"/>
            <family val="2"/>
          </rPr>
          <t>Romero Silvestre, Margarita:</t>
        </r>
        <r>
          <rPr>
            <sz val="9"/>
            <color indexed="81"/>
            <rFont val="Tahoma"/>
            <family val="2"/>
          </rPr>
          <t xml:space="preserve">
REPORTADA EN MAYO</t>
        </r>
      </text>
    </comment>
    <comment ref="H60" authorId="0" shapeId="0">
      <text>
        <r>
          <rPr>
            <b/>
            <sz val="9"/>
            <color indexed="81"/>
            <rFont val="Tahoma"/>
            <family val="2"/>
          </rPr>
          <t>Romero Silvestre, Margarita:</t>
        </r>
        <r>
          <rPr>
            <sz val="9"/>
            <color indexed="81"/>
            <rFont val="Tahoma"/>
            <family val="2"/>
          </rPr>
          <t xml:space="preserve">
EN EL POA SE REGISTRO "6" POR ERROR INVOLUNTARIO, EL DATO REAL ES 3 </t>
        </r>
      </text>
    </comment>
    <comment ref="L66" authorId="0" shapeId="0">
      <text>
        <r>
          <rPr>
            <b/>
            <sz val="9"/>
            <color indexed="81"/>
            <rFont val="Tahoma"/>
            <charset val="1"/>
          </rPr>
          <t>Romero Silvestre, Margarita:</t>
        </r>
        <r>
          <rPr>
            <sz val="9"/>
            <color indexed="81"/>
            <rFont val="Tahoma"/>
            <charset val="1"/>
          </rPr>
          <t xml:space="preserve">
POR INFORMACION PROPORCIONADA POR EL AREA DE EPIDEMIOLOGIA, LA PLATAFORMA PARA EL REGISTRO DE REACCIONES ADVERSAS SUFRIO CAMBIOS, LA COFEPRIS NO HA PROPORCIONADO LA CAPACITACION CORRESPONDIENTE Y SE HA DETENIDO EL PROCESO DE REGISTRO, SE ESTA TRABAJANDO EN LA REGULARIZACION DE LA RUTA DE REGISTRO</t>
        </r>
      </text>
    </comment>
    <comment ref="C71" authorId="0" shapeId="0">
      <text>
        <r>
          <rPr>
            <b/>
            <sz val="9"/>
            <color indexed="81"/>
            <rFont val="Tahoma"/>
            <family val="2"/>
          </rPr>
          <t>Romero Silvestre, Margarita:</t>
        </r>
        <r>
          <rPr>
            <sz val="9"/>
            <color indexed="81"/>
            <rFont val="Tahoma"/>
            <family val="2"/>
          </rPr>
          <t xml:space="preserve">
ES-ISSSTECALI-64</t>
        </r>
      </text>
    </comment>
  </commentList>
</comments>
</file>

<file path=xl/comments3.xml><?xml version="1.0" encoding="utf-8"?>
<comments xmlns="http://schemas.openxmlformats.org/spreadsheetml/2006/main">
  <authors>
    <author>Romero Silvestre, Margarita</author>
  </authors>
  <commentList>
    <comment ref="H8" authorId="0" shapeId="0">
      <text>
        <r>
          <rPr>
            <b/>
            <sz val="9"/>
            <color indexed="81"/>
            <rFont val="Tahoma"/>
            <family val="2"/>
          </rPr>
          <t>Durante este trimestre se incrementó la capacitacion derivado de la necesidad de imparticion de temas relacionados con Diabetes Mellitus tipo 2</t>
        </r>
      </text>
    </comment>
    <comment ref="H12" authorId="0" shapeId="0">
      <text>
        <r>
          <rPr>
            <b/>
            <sz val="9"/>
            <color indexed="81"/>
            <rFont val="Tahoma"/>
            <family val="2"/>
          </rPr>
          <t xml:space="preserve">LA JUSTIFICACION DEL PORQUE FUE REBASADA LA META ES LA SIGUIENTE:
DURANTE ESTE TRIMESTRE SE REBASO LA META DEBIDO A QUE SE ORGANIZO EL EVENTO DE CAPACITACION DENOMINADO “JORNADAS DE ACTUALIZACION EN OBESIDAD, DIABETES MELLITUS, HIPERTENSION ARTERIAL, DISLIPIDEMIA Y SINDROME METABOLICO” DIRIGIDO A MEDICOS DE PRIMER CONTACTO, CON EL OBJETO DE PROMOVER EL CONTROL DE LAS ENFERMEDADES, ROMPER LA INERCIA TERAPEUTICA Y PREVENIR LAS COMPLICACIONES CARDIOVASCULARES.
</t>
        </r>
      </text>
    </comment>
    <comment ref="H14" authorId="0" shapeId="0">
      <text>
        <r>
          <rPr>
            <sz val="9"/>
            <color indexed="81"/>
            <rFont val="Tahoma"/>
            <family val="2"/>
          </rPr>
          <t xml:space="preserve">Se recibieron el total de alumnos que solicitaron plaza y reunieron con los requisitos correspondientes, de acuerdo a las plazas autorizadas.
</t>
        </r>
      </text>
    </comment>
  </commentList>
</comments>
</file>

<file path=xl/sharedStrings.xml><?xml version="1.0" encoding="utf-8"?>
<sst xmlns="http://schemas.openxmlformats.org/spreadsheetml/2006/main" count="1140" uniqueCount="468">
  <si>
    <t>4</t>
  </si>
  <si>
    <t>PROGRAMADO</t>
  </si>
  <si>
    <t>REALIZADO</t>
  </si>
  <si>
    <t>REPORTE</t>
  </si>
  <si>
    <t>PORCENTAJE</t>
  </si>
  <si>
    <t>PRUEBAS DE LABORATORIO</t>
  </si>
  <si>
    <t>EVALUACION</t>
  </si>
  <si>
    <t>SERVICIO</t>
  </si>
  <si>
    <t>CONSULTA</t>
  </si>
  <si>
    <t>ESTUDIO</t>
  </si>
  <si>
    <t>PARTO</t>
  </si>
  <si>
    <t>SOLICITUD</t>
  </si>
  <si>
    <t>PROGRAMA DE CAPACITACION</t>
  </si>
  <si>
    <t>PERMISO</t>
  </si>
  <si>
    <t>CONVENIO</t>
  </si>
  <si>
    <t>PROYECTO</t>
  </si>
  <si>
    <t>PROTOCOLO</t>
  </si>
  <si>
    <t>SUBDIRECCION GENERAL MEDICA</t>
  </si>
  <si>
    <t>UNIDAD DE EVALUACION Y GESTION DE CALIDAD</t>
  </si>
  <si>
    <t>META/ACCION</t>
  </si>
  <si>
    <t>DESCRIPCION</t>
  </si>
  <si>
    <t>UNIDAD DE MEDIDA</t>
  </si>
  <si>
    <t>CANTIDAD ANUAL</t>
  </si>
  <si>
    <t xml:space="preserve">MES </t>
  </si>
  <si>
    <t>ENE-MAR</t>
  </si>
  <si>
    <t>ABR-JUN</t>
  </si>
  <si>
    <t>JUL-SEP</t>
  </si>
  <si>
    <t>OCT-DIC.</t>
  </si>
  <si>
    <t>TOTAL</t>
  </si>
  <si>
    <t>PROGR VS REALIZADO</t>
  </si>
  <si>
    <t>FUENTE</t>
  </si>
  <si>
    <t>META 15</t>
  </si>
  <si>
    <t>REGISTRAR POR DEBAJO DE 1 LA TASA DE MORTALIDAD MATERNA</t>
  </si>
  <si>
    <t>TASA DE OCURRENCIA X 1,000</t>
  </si>
  <si>
    <t>&lt;1</t>
  </si>
  <si>
    <t>ACCION 1</t>
  </si>
  <si>
    <t>PROMEDIO</t>
  </si>
  <si>
    <t>&gt;=4</t>
  </si>
  <si>
    <t>ACCION 2</t>
  </si>
  <si>
    <t>META 16</t>
  </si>
  <si>
    <t>META 17</t>
  </si>
  <si>
    <t>PLATICAS</t>
  </si>
  <si>
    <t>META 18</t>
  </si>
  <si>
    <t>META 19</t>
  </si>
  <si>
    <t>META 20</t>
  </si>
  <si>
    <t>META 21</t>
  </si>
  <si>
    <t>META 22</t>
  </si>
  <si>
    <t>META 23</t>
  </si>
  <si>
    <t>META 24</t>
  </si>
  <si>
    <t>ACCION 3</t>
  </si>
  <si>
    <t>METAS</t>
  </si>
  <si>
    <t>SEMAFORO</t>
  </si>
  <si>
    <t>ACCIONES</t>
  </si>
  <si>
    <t>NIVEL OPTIMO</t>
  </si>
  <si>
    <t>NIVEL MEDIO</t>
  </si>
  <si>
    <t>NIVEL BAJO</t>
  </si>
  <si>
    <t>|</t>
  </si>
  <si>
    <t>REGISTRO POR ENCIMA DE 4 EL PROMEDIO DE CONSULTAS POR EMBARAZADAS</t>
  </si>
  <si>
    <t>ANUAL</t>
  </si>
  <si>
    <t xml:space="preserve">OTORGAMIENTO DE INFORMACION A LA DERECHOHABIENCIA SOBRE RIESGOS Y SIGNOS  DE ALARMA EN EL EMBARAZO </t>
  </si>
  <si>
    <t>META 11</t>
  </si>
  <si>
    <t>MANTENER EN CONTROL EPIDEMIOLÓGICO LAS ENFERMEDADES PREVENIBLES POR VACUNACIÓN</t>
  </si>
  <si>
    <t>META 12</t>
  </si>
  <si>
    <t>APLICACIÓN DE DOSIS DE BIOLÓGICO EN LA POBLACIÓN OBJETIVO</t>
  </si>
  <si>
    <t>DIFUSIÓN DE INFORMACIÓN SOBRE FACTORES DE RIESGO Y MEDIDAS PREVENTIVAS DE INFLUENZA</t>
  </si>
  <si>
    <t>META 13</t>
  </si>
  <si>
    <t>REALIZACIÓN DE DETECCIONES POR CITOLOGÍA CERVICAL Y PRUEBA DE HÍBRIDOS EN MUJERES DE 25 A 64 AÑOS DE PRIMERA VEZ Y SUBSECUENTES.</t>
  </si>
  <si>
    <t>META 14</t>
  </si>
  <si>
    <t>REALIZACIÓN DE MASTOGRAFÍAS EN MUJERES DE 40 AÑOS Y MAS AFILIADAS A ISSSTECALI.</t>
  </si>
  <si>
    <t>MANTENER POR DEBAJO DE  20 LA TASA DE MORTALIDAD POR CÁNCER DE MAMA (CAMA) EN MUJERES DE 25 AÑOS Y MAS</t>
  </si>
  <si>
    <t>&lt;20%</t>
  </si>
  <si>
    <t>MANTENER LA COBERTURA DE DETECCIÓN DE CÁNCER DE PRÓSTATA EN HOMBRES DE 45 AÑOS Y MAS</t>
  </si>
  <si>
    <t>DIFUSIÓN DE INFORMACIÓN SOBRE FACTORES DE RIESGO Y MEDIDAS PREVENTIVAS.</t>
  </si>
  <si>
    <t>REALIZACIÓN DE ESTUDIOS DE ANTÍGENO PROSTÁTICO PARA LA IDENTIFICACIÓN DE CASOS DE RIESGO PARA CÁNCER DE PRÓSTATA EN POBLACIÓN AFILIADA MASCULINA MAYOR A 45 AÑOS.</t>
  </si>
  <si>
    <t>ESTUDIOS</t>
  </si>
  <si>
    <t xml:space="preserve"> ELEVAR EL PORCENTAJE DE PACIENTES OBESOS EN CONTROL EN POBLACIÓN DE 20 AÑOS Y MAS</t>
  </si>
  <si>
    <t>DIFUSIÓN DE INFORMACIÓN SOBRE FACTORES DE RIESGO Y MEDIDAS PREVENTIVAS DE OBESIDAD</t>
  </si>
  <si>
    <t>ATENCIÓN INTEGRAL AL 100% DE PACIENTES CON OBESIDAD MÓRBIDA REFERIDOS PARA UN ABORDAJE MULTIDISCIPLINARIO</t>
  </si>
  <si>
    <t>PORCENTAJE DE CPBERTURA</t>
  </si>
  <si>
    <t>REGISTRAR POR DEBAJO DE 17% LA PREVALENCIA DE OBESIDAD EN LA POBLACIÓN DE 5 A 19 AÑOS</t>
  </si>
  <si>
    <t xml:space="preserve"> OTORGAMIENTO DE INFORMACIÓN SOBRE MEDIDAS PREVENTIVAS</t>
  </si>
  <si>
    <t>OTORGAMIENTO DE TRATAMIENTO MULTIDISCIPLINARIO INTEGRAL</t>
  </si>
  <si>
    <t xml:space="preserve"> DIAGNOSTICAR Y DAR TRATAMIENTO A NIÑOS RESISTENTES A INSULINA</t>
  </si>
  <si>
    <t>MEDICIÓN DE GLUCOSA E INSULINA A POBLACIÓN INFANTIL EN RIESGO</t>
  </si>
  <si>
    <t>REALIZACIÓN DE CALCULO DE INDICE DEL MODELO HOMESTATICO PARA EVALUAR LA RESISTENCIA A LA INSULINA HOMA IR</t>
  </si>
  <si>
    <t>EVALUAR EL CONTROL DE PACIENTES DIABÉTICOS, MEDIANTE SU HEMOGLOBINA GLUCOSILADA.</t>
  </si>
  <si>
    <t>REALIZACIÓN DE PLATICAS INFORMATIVAS SOBRE MEDIDAS DE CONTROL DE FACTORES DE RIESGO ASOCIADOS A ESTILOS DE VIDA Y CONTROL FARMACOLÓGICO PREVENTIVAS.</t>
  </si>
  <si>
    <t>ATENCIÓN MÉDICA EFECTIVA, EN EL CONTROL DEL PACIENTE DIABÉTICO</t>
  </si>
  <si>
    <t>MANTENER EL PORCENTAJE DE PACIENTES HIPERTENSOS EN CONTROL.</t>
  </si>
  <si>
    <t xml:space="preserve"> REALIZACIÓN DE PLATICAS INFORMATIVAS SOBRE MEDIDAS DE CONTROL DE FACTORES DE RIESGO ASOCIADOS A ESTILOS DE VIDA Y CONTROL FARMACOLÓGICO PREVENTIVO.</t>
  </si>
  <si>
    <t xml:space="preserve">  ATENCIÓN MÉDICA EFECTIVA, EN EL CONTROL DEL PACIENTE HIPERTENSO</t>
  </si>
  <si>
    <t xml:space="preserve">LOGRAR LA CURACIÓN DE PACIENTES CON TUBERCULOSIS BACILÍFERA PULMONAR (TBP) </t>
  </si>
  <si>
    <t>OTORGAMIENTO DE INFORMACIÓN SOBRE MEDIDAS PREVENTIVAS Y APEGO AL TRATAMIENTO ANTI TÍFICO (TAES)</t>
  </si>
  <si>
    <t>INGRESO A TRATAMIENTO AL 100% DE CASOS NUEVOS DE TUBERCULOSIS BACILÍFERA PULMONAR TBP</t>
  </si>
  <si>
    <t>LOGRAR LA COBERTURA DE DETECCIÓN DE VIH-SIDA Y SÍFILIS, PARA EVITAR LA TRANSMISIÓN VERTICAL EN EL PRODUCTO EN MUJERES EMBARAZADAS EN CONTROL.</t>
  </si>
  <si>
    <t>REALIZACIÓN DE PRUEBAS  DE VIRUS DE INMUNODEFICIENCIA HUMANA-SÍNDROME DE INMUNO DEFICIENCIA ADQUIRIDA (VIH-SIDA)  DURANTE EL EMBARAZO</t>
  </si>
  <si>
    <t xml:space="preserve"> REALIZACIÓN DE PRUEBAS DE SÍFILIS (VDRL) DURANTE EL EMBARAZO</t>
  </si>
  <si>
    <t xml:space="preserve"> LOGRAR LA SATISFACCIÓN DE LOS USUARIOS EN CLÍNICAS Y CONSULTORIOS POR LA CALIDAD DE  LOS SERVICIOS  RECIBIDOS</t>
  </si>
  <si>
    <t>EVALUACIÓN DE LOS RESULTADOS DEL MONITOREO DE  SATISFACCIÓN DE LOS USUARIOS POR EL TIEMPO DE ESPERA EN CONSULTA GENERAL.</t>
  </si>
  <si>
    <t xml:space="preserve"> EVALUACIÓN DE LOS RESULTADOS DEL MONITOREO DE SATISFACCIÓN DE LOS USUARIOS POR LA INFORMACIÓN RECIBIDA.</t>
  </si>
  <si>
    <t xml:space="preserve"> EVALUACIÓN DE LOS RESULTADOS DEL MONITOREO DE SATISFACCIÓN DE LOS USUARIOS POR EL TRATO DIGNO.</t>
  </si>
  <si>
    <t>EVALUAR LA PRODUCTIVIDAD DE LOS SERVICIOS DE ATENCIÓN PRIMARIA EN SALUD.</t>
  </si>
  <si>
    <t xml:space="preserve"> PROVISIÓN DE SERVICIOS A LA DERECHOHABIENCIA A TRAVÉS DE LA CLÍNICA PERIFÉRICA MEXICALI</t>
  </si>
  <si>
    <t>PROVISIÓN DE SERVICIOS A LA DERECHOHABIENCIA A TRAVÉS DE LA CLINICA DE REHABILITACION</t>
  </si>
  <si>
    <t>PROVISIÓN DE SERVICIOS A LA DERECHOHABIENCIA A TRAVÉS DE LA CLÍNICA SANCHEZ ZARAZUA</t>
  </si>
  <si>
    <t>PROVISIÓN DE SERVICIOS A LA DERECHOHABIENCIA A TRAVÉS DE LA CLÍNICA SAN FELIPE</t>
  </si>
  <si>
    <t>PROVISIÓN DE SERVICIOS A LA DERECHOHABIENCIA A TRAVÉS DE LA CLÍNICA TIJUANA</t>
  </si>
  <si>
    <t>PROVISIÓN DE SERVICIOS A LA DERECHOHABIENCIA A TRAVÉS DE LA CLINICA TECATE</t>
  </si>
  <si>
    <t>PROVISIÓN DE SERVICIOS A LA DERECHOHABIENCIA A TRAVÉS DE LA CLÍNICA SAN QUINTÍN</t>
  </si>
  <si>
    <t>PROVISIÓN DE SERVICIOS A LA DERECHOHABIENCIA A TRAVÉS DE LA CLÍNICA DEL SÍNDROME METABÓLICO</t>
  </si>
  <si>
    <t>ACCION 4</t>
  </si>
  <si>
    <t>ACCION 5</t>
  </si>
  <si>
    <t>ACCION 6</t>
  </si>
  <si>
    <t>ACCION 7</t>
  </si>
  <si>
    <t>ACCION 8</t>
  </si>
  <si>
    <t>PROVISIÓN DE SERVICIOS A LA DERECHOHABIENCIA A TRAVÉS DEL CONSULTORIO SAN VICENTE</t>
  </si>
  <si>
    <t>PROVISIÓN DE SERVICIOS A LA DERECHOHABIENCIA A TRAVÉS DEL CONSULTORIO ESTACION COAHUILA</t>
  </si>
  <si>
    <t>PROVISIÓN DE SERVICIOS A LA DERECHOHABIENCIA A TRAVÉS DE LA CLÍNICA ROSARITO</t>
  </si>
  <si>
    <t>PROVISIÓN DE SERVICIOS A LA DERECHOHABIENCIA A TRAVÉS DE LA CLÍNICA NUEVO LEON-PROF.EUCARIO ZAVALA</t>
  </si>
  <si>
    <t>ACCION 9</t>
  </si>
  <si>
    <t>ACCION 10</t>
  </si>
  <si>
    <t>ACCION 11</t>
  </si>
  <si>
    <t>ACCION 12</t>
  </si>
  <si>
    <t>PROVISIÓN DE SERVICIOS A LA DERECHOHABIENCIA A TRAVÉS DEL CONSULTORIO ESTACIÓN GUADALUPE VICTORIA</t>
  </si>
  <si>
    <t>PROVISIÓN DE SERVICIOS A LA DERECHOHABIENCIA A TRAVÉS DEL CONSULTORIO EL ARCO</t>
  </si>
  <si>
    <t>ACCION 13</t>
  </si>
  <si>
    <t>ACCION 14</t>
  </si>
  <si>
    <t>ACCION 15</t>
  </si>
  <si>
    <t>ACCION 16</t>
  </si>
  <si>
    <t>PROVISIÓN DE SERVICIOS A LA DERECHOHABIENCIA A TRAVÉS DEL CONSULTORIO VICENTE GUERRERO</t>
  </si>
  <si>
    <t>PROVISIÓN DE SERVICIOS A LA DERECHOHABIENCIA A TRAVÉS DE LA CLÍNICA MARIANO MATAMOROS</t>
  </si>
  <si>
    <t>PROVISIÓN DE SERVICIOS A LA DERECHOHABIENCIA A TRAVÉS DE LA CLÍNICA DE SERVICIOS AMPLIADOS EN MEXICALI ZONA PONIENTE</t>
  </si>
  <si>
    <t xml:space="preserve">INTEGRACIÓN  DE LAS VARIABLES ESTADÍSTICAS PARA LA CONSTRUCCIÓN DE INDICADORES </t>
  </si>
  <si>
    <t>ACCION 17</t>
  </si>
  <si>
    <t>ACCION 18</t>
  </si>
  <si>
    <t>PORCENTAJE DE SATISFACCION</t>
  </si>
  <si>
    <t>PERIODICIDAD</t>
  </si>
  <si>
    <t>TRIMESTRAL</t>
  </si>
  <si>
    <t>SEPTIEMBRE Y OCTUBRE</t>
  </si>
  <si>
    <t>VACUNAS APLICADAS</t>
  </si>
  <si>
    <t>FOLLETOS</t>
  </si>
  <si>
    <t>TASA DE MORTALIDAD</t>
  </si>
  <si>
    <t>IMPARTICIÓN DE PLÁTICAS INFORMATIVAS SOBRE FACTORES DE RIESGOS Y MEDIDAS PREVENTIVAS.</t>
  </si>
  <si>
    <t>&lt;40</t>
  </si>
  <si>
    <t xml:space="preserve">PORCENTAJE </t>
  </si>
  <si>
    <t>PORCENTAJE DE COBERTURA</t>
  </si>
  <si>
    <t>&gt;25</t>
  </si>
  <si>
    <t>SEMESTRAL</t>
  </si>
  <si>
    <t>&gt;20</t>
  </si>
  <si>
    <t>PORCENTAJE DE CURACION</t>
  </si>
  <si>
    <t>PORCETAJE DE COBERTURA</t>
  </si>
  <si>
    <t>&gt;90</t>
  </si>
  <si>
    <t>INFORME DE RESULTADOS</t>
  </si>
  <si>
    <t>METAS PROGRAMA OPERATIVO ANUAL 2019</t>
  </si>
  <si>
    <t xml:space="preserve"> EVALUAR LA PRODUCTIVIDAD DE LOS SERVICIOS DE ATENCIÓN HOSPITALARIA</t>
  </si>
  <si>
    <t>PROVISIÓN DE SERVICIOS MÉDICOS, QUIRÚRGICOS Y DE ALTA ESPECIALIDAD  A LA DERECHOHABIENCIA A TRAVÉS DE HOSPITAL MEXICALI</t>
  </si>
  <si>
    <t>PROVISIÓN DE SERVICIOS MÉDICOS, QUIRÚRGICOS Y DE ALTA ESPECIALIDAD  A LA DERECHOHABIENCIA A TRAVÉS DE HOSPITAL TIJUANA</t>
  </si>
  <si>
    <t xml:space="preserve"> PROVISIÓN DE SERVICIOS MÉDICOS, QUIRÚRGICOS Y DE ALTA ESPECIALIDAD  A LA DERECHOHABIENCIA A TRAVÉS DE HOSPITAL ENSENADA</t>
  </si>
  <si>
    <t>INTEGRACIÓN  DE LAS VARIABLES ESTADÍSTICAS PARA LA CONSTRUCCIÓN DE INDICADORES</t>
  </si>
  <si>
    <t>GARANTIZAR LA ATENCIÓN DE SALUD DE LOS DERECHOHABIENTES QUE REQUIEREN INTERVENCIONES MEDICAS Y QUIRURGICAS DE ESPECIALIDAD</t>
  </si>
  <si>
    <t xml:space="preserve"> ATENCIÓN DE CONSULTAS DE URGENCIAS</t>
  </si>
  <si>
    <t>ATENCIÓN DE CONSULTA EXTERNA DE ESPECIALIDAD</t>
  </si>
  <si>
    <t>ATENCIÓN MEDICA HOSPITALARIA POR ESPECIALIDADES BASICAS</t>
  </si>
  <si>
    <t>META 25</t>
  </si>
  <si>
    <t>TASA DE INTERVENCIONES ESPECIALIZADAS</t>
  </si>
  <si>
    <t>EGRESOS</t>
  </si>
  <si>
    <t>GARANTIZAR EL ACCESO A ESTUDIOS DE LABORATORIO E IMAGENOLOGÍA PROPIOS O SUBROGADOS, SEGÚN LA NECESIDAD CLÍNICA Y TERAPÉUTICA DEL DERECHOHABIENTE</t>
  </si>
  <si>
    <t>META 26</t>
  </si>
  <si>
    <t>REALIZACIÓN DE PRUEBAS DE LABORATORIO</t>
  </si>
  <si>
    <t>REALIZACIÓN DE ESTUDIOS DE IMAGENOLOGÍA</t>
  </si>
  <si>
    <t>BRINDAR ATENCIÓN ESPECIALIZADA A PACIENTES CON ENFERMEDADES ONCOLÓGICAS</t>
  </si>
  <si>
    <t>META 27</t>
  </si>
  <si>
    <t>REALIZACION DE TRATAMIENTOS QUIRÚRGICOS</t>
  </si>
  <si>
    <t>TRATAMIENTOS</t>
  </si>
  <si>
    <t>APLICACIÓN DE SESIONES DE QUIMIOTERAPIA</t>
  </si>
  <si>
    <t>SESION</t>
  </si>
  <si>
    <t>APLICACIÓN DE SESIONES DE RADIOTERAPIA</t>
  </si>
  <si>
    <t>CASO ATENDIDO</t>
  </si>
  <si>
    <t>LOGRAR EL CUMPLIMIENTO DE LAS INTERVENCIONES DE ATENCIÓN MEDICA EFECTIVA DE ENFERMERÍA EN EL SERVICIO DE HOSPITALIZACIÓN</t>
  </si>
  <si>
    <t>META 28</t>
  </si>
  <si>
    <t>DISMINUIR EL PORCENTAJE DE NACIMIENTOS POR CESÁREAS EN RELACIÓN AL AÑO ANTERIOR</t>
  </si>
  <si>
    <t>META 29</t>
  </si>
  <si>
    <t>ATENCION DEL PARTO VAGINAL O POR CESÁREA  A MUJERES EMBARAZADAS</t>
  </si>
  <si>
    <t>REALIZACIÓN  DE TAMIZAJE NEONATAL A  RECIÉN NACIDOS</t>
  </si>
  <si>
    <t>DETECCIONES</t>
  </si>
  <si>
    <t>REGISTRAR LA INCIDENCIA DE INFECCIONES NOSOCOMIALES, EN BASE AL ESTÁNDAR NACIONAL</t>
  </si>
  <si>
    <t>META 30</t>
  </si>
  <si>
    <t>DOCUMENTACIÓN DE LA INCIDENCIA DE INFECCIONES ASOCIADAS A LA ATENCIÓN DE LA SALUD (IAAS) POR UNIDAD HOSPITALARIA</t>
  </si>
  <si>
    <t>PORCENTAJE DE INFECCIONES NOSOCOMIALES</t>
  </si>
  <si>
    <t xml:space="preserve"> REGISTRAR LAS REACCIONES ADVERSAS A MEDICAMENTOS  ANTE LA COMISIÓN FEDERAL DE PROTECCIÓN CONTRA RIESGOS SANITARIOS.</t>
  </si>
  <si>
    <t>META 31</t>
  </si>
  <si>
    <t>MONITOREO Y REGISTRO DE REACCIONES ADVERSAS A MEDICAMENTOS (RAMS)</t>
  </si>
  <si>
    <t>TASA DE OCURRENCIA POR 1,000</t>
  </si>
  <si>
    <t>DOCUMENTACIÓN DE LA INCIDENCIA DE REACCIONES ADVERSAS A MEDICAMENTOS RAMS POR UNIDAD MEDICA</t>
  </si>
  <si>
    <t xml:space="preserve">CASO  </t>
  </si>
  <si>
    <t>DAR CUMPLIMIENTO A LA LEY DE ISSSTECALI AL EMITIR EL 100% DE VALORACIONES SOBRE LA CAPACIDAD RESIDUAL Y DE RIESGOS DE TRABAJO DE LOS ASEGURADOS Y DERECHOHABIENTES QUE CUENTEN CON LOS ELEMENTOS NECESARIOS PARA SU EMISIÓN</t>
  </si>
  <si>
    <t>META 32</t>
  </si>
  <si>
    <t>ATENCIÓN DE SOLICITUDES DE VALORACIÓN DE LA CAPACIDAD RESIDUAL PARA EL TRABAJO</t>
  </si>
  <si>
    <t>CUMPLIMIENTO DEL PROCEDIMIENTO MEDICO LEGAL AL RESOLVER LOS CASOS QUE REQUIEREN CALIFICACIÓN DE RIESGOS DE TRABAJO</t>
  </si>
  <si>
    <t>RAMO: 158 ISSSTECALI</t>
  </si>
  <si>
    <t>PROGRAMA 113 ATENCION PRIMARIA EN SALUD</t>
  </si>
  <si>
    <t>PROGRAMA 172 ATENCION HOSPITALARIA</t>
  </si>
  <si>
    <t>OTORGAR CAPACITACIÓN Y ACTUALIZACIÓN AL PERSONAL DE SALUD ATENDIENDO LA PROBLEMÁTICA INSTITUCIONAL, CON EL FIN DE BRINDAR CALIDAD DE ATENCIÓN AL DERECHOHABIENTE.</t>
  </si>
  <si>
    <t>META 33</t>
  </si>
  <si>
    <t xml:space="preserve"> ELABORACIÓN DEL PROGRAMA ANUAL DE CAPACITACIÓN CON BASE A LA EPIDEMIOLOGÍA QUE PRESENTA CADA UNIDAD MEDICA.</t>
  </si>
  <si>
    <t>FEBRERO</t>
  </si>
  <si>
    <t>ASISTENETES</t>
  </si>
  <si>
    <t>OTORGAMIENTO DE BECAS Y PERMISOS ACADÉMICOS RELACIONADOS CON LA CAPACITACIÓN Y ACTUALIZACIÓN MEDICA DEL PERSONAL.</t>
  </si>
  <si>
    <t>GESTIONAR EL NÚMERO REQUERIDO DE BECARIOS DE MEDICINA, ODONTOLOGÍA Y ENFERMERÍA, MEDIANTE LA PARTICIPACIÓN EN LA COMISIÓN ESTATAL INTERDISCIPLINARIA PARA LA FORMACIÓN DE RECURSOS EN SALUD CON EL FIN DE BRINDAR ESPACIOS PARA LA FORMACIÓN DEL NUEVO RECURSO HUMANO.</t>
  </si>
  <si>
    <t>META 34</t>
  </si>
  <si>
    <t>BECARIO</t>
  </si>
  <si>
    <t>GESTIÓN DE CONVENIOS EDUCATIVOS CON INSTITUCIONES ACADÉMICAS A NIVEL ESTATAL Y NACIONAL.</t>
  </si>
  <si>
    <t>LOGRO DE COBERTURA DE EGRESO MAYOR O GUAL QUE 95%   DE BECARIOS QUE ACREDITEN EL PROGRAMA ACADEMICO.</t>
  </si>
  <si>
    <t>META 35</t>
  </si>
  <si>
    <t>DIVULGAR  LOS RESULTADOS DE ESTUDIOS DE INVESTIGACION INSTITUCIONAL, CON EL FIN DE COMPARTIR  CONOCIMIENTO,  QUE  PERMITAN RETROALIMENTAR LOS PROCESOS DE ATENCION MEDICA.</t>
  </si>
  <si>
    <t xml:space="preserve">ELABORACION DE PROYECTOS DE INVESTIGACIÓN EN SALUD </t>
  </si>
  <si>
    <t>5 JULIO, 5 AGOSTO, 5 DICIEMBRE</t>
  </si>
  <si>
    <t xml:space="preserve"> GENERACIÓN DE PROTOCOLOS DE INVESTIGACIÓN CLÍNICA, OPERATIVA O DE SALUD PÚBLICA.  </t>
  </si>
  <si>
    <t>OCT-DIC</t>
  </si>
  <si>
    <t>OK</t>
  </si>
  <si>
    <t>IMPARTICIÓN DE PLÁTICAS INFORMATIVAS SOBRE FACTORES DE RIESGOS Y MEDIDAS PREVENTIVAS PARA CÁNCER DE MAMA</t>
  </si>
  <si>
    <t>PROY/ACT</t>
  </si>
  <si>
    <t>A359-INVESTIGACIÓN EN SALUD</t>
  </si>
  <si>
    <r>
      <rPr>
        <b/>
        <sz val="12"/>
        <color theme="1"/>
        <rFont val="Calibri"/>
        <family val="2"/>
        <scheme val="minor"/>
      </rPr>
      <t xml:space="preserve"> A358</t>
    </r>
    <r>
      <rPr>
        <b/>
        <sz val="8"/>
        <color theme="1"/>
        <rFont val="Calibri"/>
        <family val="2"/>
        <scheme val="minor"/>
      </rPr>
      <t>-CAPACITACIÓN Y ACTUALIZACIÓN EN SALUD</t>
    </r>
  </si>
  <si>
    <r>
      <rPr>
        <b/>
        <sz val="14"/>
        <color theme="1"/>
        <rFont val="Calibri"/>
        <family val="2"/>
        <scheme val="minor"/>
      </rPr>
      <t>A355</t>
    </r>
    <r>
      <rPr>
        <b/>
        <sz val="9"/>
        <color theme="1"/>
        <rFont val="Calibri"/>
        <family val="2"/>
        <scheme val="minor"/>
      </rPr>
      <t>-</t>
    </r>
    <r>
      <rPr>
        <b/>
        <sz val="8"/>
        <color theme="1"/>
        <rFont val="Calibri"/>
        <family val="2"/>
        <scheme val="minor"/>
      </rPr>
      <t>GESTIÓN DE LA CALIDAD EN LA ATENCIÓN MÉDICA Y SEGURIDAD DE LOS PACIENTES, PARA EL CUMPLIMIENTO DE ESTÁNDARES DE CALIDAD</t>
    </r>
  </si>
  <si>
    <r>
      <rPr>
        <b/>
        <sz val="12"/>
        <color theme="1"/>
        <rFont val="Calibri"/>
        <family val="2"/>
        <scheme val="minor"/>
      </rPr>
      <t xml:space="preserve"> A356</t>
    </r>
    <r>
      <rPr>
        <b/>
        <sz val="8"/>
        <color theme="1"/>
        <rFont val="Calibri"/>
        <family val="2"/>
        <scheme val="minor"/>
      </rPr>
      <t>-SALUD OCUPACIONAL</t>
    </r>
  </si>
  <si>
    <r>
      <rPr>
        <b/>
        <sz val="12"/>
        <color theme="1"/>
        <rFont val="Calibri"/>
        <family val="2"/>
        <scheme val="minor"/>
      </rPr>
      <t xml:space="preserve"> A357</t>
    </r>
    <r>
      <rPr>
        <b/>
        <sz val="9"/>
        <color theme="1"/>
        <rFont val="Calibri"/>
        <family val="2"/>
        <scheme val="minor"/>
      </rPr>
      <t>-</t>
    </r>
    <r>
      <rPr>
        <b/>
        <sz val="8"/>
        <color theme="1"/>
        <rFont val="Calibri"/>
        <family val="2"/>
        <scheme val="minor"/>
      </rPr>
      <t>SERVICIOS MÉDICOS DE SALUD</t>
    </r>
  </si>
  <si>
    <r>
      <rPr>
        <sz val="14"/>
        <color theme="1"/>
        <rFont val="Calibri"/>
        <family val="2"/>
        <scheme val="minor"/>
      </rPr>
      <t>A357</t>
    </r>
    <r>
      <rPr>
        <sz val="11"/>
        <color theme="1"/>
        <rFont val="Calibri"/>
        <family val="2"/>
        <scheme val="minor"/>
      </rPr>
      <t>-</t>
    </r>
    <r>
      <rPr>
        <sz val="8"/>
        <color theme="1"/>
        <rFont val="Calibri"/>
        <family val="2"/>
        <scheme val="minor"/>
      </rPr>
      <t>SERVICIOS MÉDICOS DE SALUD</t>
    </r>
  </si>
  <si>
    <r>
      <t>A353</t>
    </r>
    <r>
      <rPr>
        <sz val="8"/>
        <color theme="1"/>
        <rFont val="Calibri"/>
        <family val="2"/>
        <scheme val="minor"/>
      </rPr>
      <t>-PROMOCIÓN DE LA SALUD, PREVENCIÓN, TRATAMIENTO Y CONTROL DE ENFERMEDADES EN DERECHOHABIENTES</t>
    </r>
  </si>
  <si>
    <t>DAPS</t>
  </si>
  <si>
    <r>
      <t xml:space="preserve">LOGRO DEL ESTÁNDAR DE LA META DE SEGURIDAD DEL PACIENTE DE </t>
    </r>
    <r>
      <rPr>
        <b/>
        <sz val="11"/>
        <color rgb="FF92D050"/>
        <rFont val="Calibri"/>
        <family val="2"/>
        <scheme val="minor"/>
      </rPr>
      <t>MINISTRACIÓN DE MEDICAMENTO</t>
    </r>
    <r>
      <rPr>
        <b/>
        <sz val="11"/>
        <color theme="1"/>
        <rFont val="Calibri"/>
        <family val="2"/>
        <scheme val="minor"/>
      </rPr>
      <t xml:space="preserve">  VIA ORAL</t>
    </r>
  </si>
  <si>
    <r>
      <t>LOGRO DEL ESTÁNDAR DE PREVENCIÓN DE</t>
    </r>
    <r>
      <rPr>
        <b/>
        <sz val="11"/>
        <color rgb="FF92D050"/>
        <rFont val="Calibri"/>
        <family val="2"/>
        <scheme val="minor"/>
      </rPr>
      <t xml:space="preserve"> ULCERAS POR PRESIÓN</t>
    </r>
    <r>
      <rPr>
        <b/>
        <sz val="11"/>
        <color theme="1"/>
        <rFont val="Calibri"/>
        <family val="2"/>
        <scheme val="minor"/>
      </rPr>
      <t xml:space="preserve"> CONFORME A LOS LINEAMIENTOS DEL PROGRAMA SI CALIDAD</t>
    </r>
  </si>
  <si>
    <r>
      <t>LOGRO DEL ESTÁNDAR DE</t>
    </r>
    <r>
      <rPr>
        <b/>
        <sz val="11"/>
        <color rgb="FF92D050"/>
        <rFont val="Calibri"/>
        <family val="2"/>
        <scheme val="minor"/>
      </rPr>
      <t xml:space="preserve"> PREVENCIÓN DE CAÍDAS</t>
    </r>
    <r>
      <rPr>
        <b/>
        <sz val="11"/>
        <color theme="1"/>
        <rFont val="Calibri"/>
        <family val="2"/>
        <scheme val="minor"/>
      </rPr>
      <t xml:space="preserve">  A PACIENTES HOSPITALIZADOS</t>
    </r>
  </si>
  <si>
    <r>
      <t xml:space="preserve">REGISTRO DEL PORCENTAJE DE VIGILANCIA Y CONTROL DE </t>
    </r>
    <r>
      <rPr>
        <b/>
        <sz val="11"/>
        <color rgb="FF92D050"/>
        <rFont val="Calibri"/>
        <family val="2"/>
        <scheme val="minor"/>
      </rPr>
      <t>VENOCLISIS</t>
    </r>
    <r>
      <rPr>
        <b/>
        <sz val="11"/>
        <color theme="1"/>
        <rFont val="Calibri"/>
        <family val="2"/>
        <scheme val="minor"/>
      </rPr>
      <t xml:space="preserve"> CONFORME A LOS LINEAMIENTOS DEL PROGRAMA SI CALIDAD</t>
    </r>
  </si>
  <si>
    <r>
      <t xml:space="preserve">LOGRO DEL ESTÁNDAR EN LA META DE SEGURIDAD DEL PACIENTE CON </t>
    </r>
    <r>
      <rPr>
        <b/>
        <sz val="11"/>
        <color rgb="FF92D050"/>
        <rFont val="Calibri"/>
        <family val="2"/>
        <scheme val="minor"/>
      </rPr>
      <t>SONDA VESICAL</t>
    </r>
    <r>
      <rPr>
        <b/>
        <sz val="11"/>
        <color theme="1"/>
        <rFont val="Calibri"/>
        <family val="2"/>
        <scheme val="minor"/>
      </rPr>
      <t xml:space="preserve"> INSTALADA
(en tablero dice: prevencion de infecciones nosocomiales en vias urinarias) </t>
    </r>
  </si>
  <si>
    <t>MEDICINA DEL TRABAJO</t>
  </si>
  <si>
    <t>INVESTIGACION</t>
  </si>
  <si>
    <t>CAPACITACION</t>
  </si>
  <si>
    <t>Durante este trimestre se incrementó la capacitacion derivado de la necesidad de imparticion de temas relacionados con Diabetes Mellitus tipo 2.</t>
  </si>
  <si>
    <t>se cumple la Meta</t>
  </si>
  <si>
    <t>Se rebasó la meta, debido a que se organizó el evento de capacitación denominado “jornadas de actualización en obesidad, diabetes mellitus, hipertensión arterial, dislipidemia y síndrome metabólico” dirigido a médicos de primer contacto, con el objeto de promover el control de las enfermedades, romper la inercia terapéutica y prevenir las complicaciones cardiovasculares.</t>
  </si>
  <si>
    <t>Se recibieron el total de alumnos que solicitaron plaza y reunieron con los requisitos correspondientes, de acuerdo a las plazas autorizadas.</t>
  </si>
  <si>
    <t>JUSTIFICACION 1ER TRIM 2019</t>
  </si>
  <si>
    <t>&lt;17</t>
  </si>
  <si>
    <t>TASA POR 1000 DH DE ESTUDIOS DE DIAGNOSTICO</t>
  </si>
  <si>
    <t xml:space="preserve">SE CONTINUARA REFORZANDO EN LAS UNIDADES LAS ESTRATEGIAS INFORMATIVAS PARA SENSIBILIZAR A LA MUJER EMBARAZADA SOBRE LOS RIESGOS A LOS QUE PUEDE ESTAR EXPUESTA. </t>
  </si>
  <si>
    <t xml:space="preserve">SE APLICO BIOLOGICO POR ARRIBA DE LA META CUBRIENDO LA POBLACION OBJETIVO </t>
  </si>
  <si>
    <t>TENEMOS PACIENTES EMBARAZADAS QUE SE ATIENDEN DE MANERA PARTICULAR, SE VALORARAN ESTRATEGIAS PARA AUMENTAR EL NUMERO DE CONSULTAS EN NUESTRAS PAICENTES.</t>
  </si>
  <si>
    <t xml:space="preserve">SE GENERARA UN PLAN SEMANAL PARA QUE CADA UNIDAD PUEDA CUMPLIR CON SUS METAS </t>
  </si>
  <si>
    <t xml:space="preserve">LA META FUE BAJA, YA QUE HUBO DIFICULTADES FINANCIERAS PARA LA SUBROGACION DE LOS ESTUDIOS </t>
  </si>
  <si>
    <t xml:space="preserve">SE GENERARA UN PLAN SEMANAL PARA QUE CADA UNIDAD PUEDA CUMPLIR CON SUS METAS  </t>
  </si>
  <si>
    <t xml:space="preserve">LA META FUE BAJA, YA QUE HUBO DIFICULTADES FINANCIERAS PARA LA SUBROGACION DE LOS ESTUDIOS  </t>
  </si>
  <si>
    <t>SE ESTA DISCRETAMENTE POR DEBAJO DE LA META, SE REFORZARAN ACCIONES PARA MEJORAR ESTE INDICADOR</t>
  </si>
  <si>
    <t xml:space="preserve">NO HA HABIDO RECURSO FINANCIERO PARA LA REALIZACION DE FOLLETOS SIN EMBARGO SE HAN ESTADO GENERANDO PLATICAS INFORMATIVAS Y PERIODICOS MURALES </t>
  </si>
  <si>
    <t xml:space="preserve">ESTAMOS POR ENCIMA DE LA META </t>
  </si>
  <si>
    <t>REFORZAREMOS LAS MEDIDAS EN ESTE GRUPO DE PACIENTES</t>
  </si>
  <si>
    <t xml:space="preserve">SE IMPLEMENTARAN NUEVAS MEDIDAS PARA LA DERIVACION DE PACIENTES A LOS DIFERENTES SERVICIOS </t>
  </si>
  <si>
    <t>SE MANTUVO POR ENCIMA DE LA META</t>
  </si>
  <si>
    <t>ESTAMOS POR ENCIMA DE LA META</t>
  </si>
  <si>
    <t xml:space="preserve">EL PORCETANJE DE COBERTURA ESTA POR ENCIMA DE LA META </t>
  </si>
  <si>
    <t xml:space="preserve">SE TUVO UNA DEFUNCION </t>
  </si>
  <si>
    <t xml:space="preserve">La meta se programo conforme al comportamiento hostórico, sin embargo el resultado se registra por debajo de lo programado dado que los servios se ofertan conforme a la demanda generada en el periodo. </t>
  </si>
  <si>
    <t xml:space="preserve">La meta se programo conforme al comportamiento hostórico, sin embargo el resultado se registra por arriba de lo programado dado que los servios se ofertan conforme a la demanda generada en el periodo. </t>
  </si>
  <si>
    <t xml:space="preserve">La meta se programo conforme al comportamiento hostórico, sin embargo el resultado se registra ligeramente por debajo de lo programado dado que los servios se ofertan conforme a la demanda generada en el periodo. </t>
  </si>
  <si>
    <t>La meta se registra en ceros dado que por las situación geográfica de la localidad, no se ha podido contratar al recurso humano para ofertar los servicios.</t>
  </si>
  <si>
    <t>JUSTIFICACIONES 1ER TRIM 2019</t>
  </si>
  <si>
    <t xml:space="preserve">se mantuvo por arriba de la meta </t>
  </si>
  <si>
    <t>E lresultado de este periodo supera lo programado, dado que se sigue fortaleciendo las estrategias de trato digno y mejora en tiempos de  espera.</t>
  </si>
  <si>
    <t>El resultado se registra por encima de lo esperado, dado que se siguen fortaleciendo las aciones de seguridad en el paciente en las unidades hospitalarias.</t>
  </si>
  <si>
    <t xml:space="preserve">La meta se programo con base a un comportamiento histórico, sin embargo en este periodo hubo casos de parto que requirieron de la realización de cesárea. </t>
  </si>
  <si>
    <t>Durante el periodo los casos de IASS fue menor al esperado, cabe denotar que los ingresos hospitalrios tambien disminuyeron en el periodo.</t>
  </si>
  <si>
    <t>En el periodo los casos de RAMS fue menor al esperado, durante el resto del año se regularizará el comportamiento esperado.</t>
  </si>
  <si>
    <t>La meta se registra por debajo de lo programado, dada la situación financiera por la que atraviesa el instituto se sigue un esquema de priorización en la programación de intervenciones desfasando las que no implican riesgo para el paciente.</t>
  </si>
  <si>
    <t>ENERO, MAYO, SEPTIEMBRE</t>
  </si>
  <si>
    <t>El resultado se registra muy por encima de  lo programado, se propondrá una modificación a la alza de la meta.</t>
  </si>
  <si>
    <t>El resultado del indicador no se alcanzó debido a causas imputables al derechohabiente, ya que al momento de dictaminar, algunos asegurados se encontraban en estatus de baja ó sin cotizaciones al seguro de invalidez.</t>
  </si>
  <si>
    <t>La meta se programo tomando como base un comportamiento histórico, durante esté periodo el numero de solicitudes fue superior a las esperadas.</t>
  </si>
  <si>
    <t>La meta se programo tomando como base un comportamiento histórico, durante esté periodo el numero desolicitudes fue superior a las esperadas.</t>
  </si>
  <si>
    <t>El resultado se presenta por debajo de lo programado, dado quederivado de la situación financiera del instituto  se ha implementado un mecanismo de priorización para la realización de tamices neonatales.</t>
  </si>
  <si>
    <t>La meta se programó con base al comportamiento histórico, sin embargo al periodo el número de casos nuevos presentados fue  inferior al esperado.</t>
  </si>
  <si>
    <t>La meta se programó con base al comportamiento histórico, sin embargo al periodo el número de casos nuevos presentados fue ligeramente inferior al esperado.</t>
  </si>
  <si>
    <t xml:space="preserve">La meta se programo conforme al comportamiento histórico, sin embargo el resultado se registra ligeramente por debajo de lo programado dado que los servios se ofertan conforme a la demanda generada en el periodo. </t>
  </si>
  <si>
    <t xml:space="preserve">La meta se programo conforme al comportamiento histórico, sin embargo el resultado se registra por debajo de lo programado dado que los servios se ofertan conforme a la demanda generada en el periodo. </t>
  </si>
  <si>
    <t>El resultado se registra dentro del parametro esperado =&lt;6</t>
  </si>
  <si>
    <t xml:space="preserve"> </t>
  </si>
  <si>
    <t>Durante este trimestre se incrementó la capacitacion derivado de la necesidad de imparticion de temas relacionados con el sindrome metabólico.</t>
  </si>
  <si>
    <t>JUSTIFICACION 2DO TRIM 2019</t>
  </si>
  <si>
    <t>Se atendieron el total de solicitudes de  permisos académicos presentadas, que cumplieron con los requisitos necesarios para su autorización. Sin embargo en la meta acumulada estamos por arriba, ya que se le ha optado por capacitar y actualizar al personal en temas de sindrome metabólico.</t>
  </si>
  <si>
    <t>EVALUACION Y SUPERVISION DEL REGISTRO DE INFECCIONES ASOCIADAS A LA ATENCION DE SALUD (IAAS)</t>
  </si>
  <si>
    <t xml:space="preserve">A PESAR DEL SEGUIMIENTO QUE SE LE DA A TODA MUJER EMBARAZADA, TENEMOS PACIENTES QUE SOLO ACUDEN POR SU INCAPACIDAD POR MATERNIDAD YA QUE LLEVAN EL CONTROL PRENATAL DE MANERA PRIVADA </t>
  </si>
  <si>
    <t xml:space="preserve">SE TIENE DESABASTO DE ALGUNOS BIOLOGICOS </t>
  </si>
  <si>
    <t xml:space="preserve">SE HAN ESTADO IMPARTIENDO PLATICAS DE MANERA PRIORITARIA CADA SEMANA </t>
  </si>
  <si>
    <t>SE HAN ESTADO IMPARTIENDO PLATICAS SEMANALES A LA DERECHOHABIENCIA</t>
  </si>
  <si>
    <t>SE ESTA DISCRETAMENTE POR DEBAJO DE LA META, POR LO QUE SE REDOBLARAN ESFUERZOS PARA LOGRARLA.</t>
  </si>
  <si>
    <t xml:space="preserve">SE HIZO DIFUSION DE LA ENFERMEDAD EN LAS AREAS DE MEDICINA PREVENTIVA ASI COMO EN LAS JORNADAS DE SALUD EN LOS CENTROS DE TRABAJO </t>
  </si>
  <si>
    <t xml:space="preserve">SE HAN ESTADO REFORZANDO LAS MEDIDAS DE DETECCION Y DERIVACION A ABORDAJE MULTIDISCIPLINARIO </t>
  </si>
  <si>
    <t xml:space="preserve">ES UN PROGRAMA PRIORITARIO POR LO QUE SE HA ESTADO TRABAJANDO MUCHO EN LA DIFUSION </t>
  </si>
  <si>
    <t xml:space="preserve">SE CONTINUARA CON LA CAPACITACION DEL PERSONAL MEDICO Y PARAMEDICO PARA QUE TODOS LOS PACIENTES CON OBESIDAD MÓRBIDA PUEDAN SER VALORADOS DE MANERA MULTIDISCIPLINARIA.  </t>
  </si>
  <si>
    <t xml:space="preserve">SIENDO UN PROGRAMA PRIORITARIO, POR LO QUE SE HA ESTADO TRABAJANDO EN LA ORIENTACIÓN Y DIFUSIÓN DE ENTRE NUESTRA POBLACION Y EN LAS JORNADAS DE SALUD EN LAS DEPENDENCIAS   </t>
  </si>
  <si>
    <t xml:space="preserve">SE ESTA TRABAJANDO EN EL PROGRAMA DE MAS SALUD POR MENOS KILOS Y SALGAMOS A JUGAR COMO PARTE DEL TRATAMIENTO INTEGRAL DE ESTOS PACIENTES </t>
  </si>
  <si>
    <t xml:space="preserve">SE HA MEDIDO GLUCOSA, NO CONTAMOS CON LABORATORIO SUBROGADO PARA LA DETERMINACION DE INSULINA POR LO QUE NO SE HA PODIDO REALIZAR </t>
  </si>
  <si>
    <t xml:space="preserve">NO CONTAMOS CON LABORATORIO SUBROGADO POR PROBLEMAS FINANCIEROS </t>
  </si>
  <si>
    <t xml:space="preserve">SE HA ESTADO DANDO PLATICAS EN LA UNIDAD Y EN LAS JORNADAS DE SALUD </t>
  </si>
  <si>
    <t xml:space="preserve">SE ESTAN OTORGANDO PLATIAS EN LAS UNIDADES Y EN LAS JORNADAS DE SALUD EN LOS CENTROS DE TRABAJO </t>
  </si>
  <si>
    <t xml:space="preserve">LA COBERTURA ES LA ESPERADA </t>
  </si>
  <si>
    <t>SE TUVO UN ABANDONO DE TRATAMIENTO POR PARTE DE UN PACIENTE</t>
  </si>
  <si>
    <t xml:space="preserve">SE HAN ESTADO DANDO PLATICAS EN LOS CENTROS DE TRABAJO </t>
  </si>
  <si>
    <t xml:space="preserve">SE SOLICITAN LAS PRUEBAS A TODAS LAS PACIENTES QUE ACUDEN A CONSULTA </t>
  </si>
  <si>
    <t xml:space="preserve">SE SOLICITAN A TODA PACIENTE QUE ACUDE A CONSULTA </t>
  </si>
  <si>
    <t xml:space="preserve">TENEMOS PACIENTES QUE SE REALIZAN LOS ESTUDIOS DE MANERA EXTERNA </t>
  </si>
  <si>
    <t>EL RESULTADO DE ESTE PERIODO SUPERA LO PROGRAMADO, DADO QUE SE SIGUE FORTALECIENDO LAS ESTRATEGIAS DE TRATO DIGNO Y MEJORA EN TIEMPOS DE  ESPERA.</t>
  </si>
  <si>
    <t xml:space="preserve">LA META SE PROGRAMO CONFORME AL COMPORTAMIENTO HISTÓRICO, SIN EMBARGO EL RESULTADO SE REGISTRA POR DEBAJO DE LO PROGRAMADO DADO QUE LOS SERVIOS SE OFERTAN CONFORME A LA DEMANDA GENERADA EN EL PERIODO </t>
  </si>
  <si>
    <t xml:space="preserve">LA META SE PROGRAMO CONFORME AL COMPORTAMIENTO HISTÓRICO, SIN EMBARGO EL RESULTADO SE REGISTRA LIGERAMENTE POR ARRIBA DE LO PROGRAMADO DADO QUE LOS SERVIOS SE OFERTAN CONFORME A LA DEMANDA GENERADA EN EL PERIODO.   </t>
  </si>
  <si>
    <t xml:space="preserve"> LA META SE PROGRAMO CONFORME AL COMPORTAMIENTO HISTÓRICO, SIN EMBARGO EL RESULTADO SE REGISTRA LIGERAMENTE POR DEBAJO DE LO PROGRAMADO DADO QUE LOS SERVIOS SE OFERTAN CONFORME A LA DEMANDA GENERADA EN EL PERIODO.</t>
  </si>
  <si>
    <t xml:space="preserve"> LA META SE REGISTRA POR DEBAJO DE LO PROGRAMADO, DADA LA SITUACIÓN FINANCIERA POR LA QUE ATRAVIESA EL INSTITUTO SE SIGUE UN ESQUEMA DE PRIORIZACIÓN EN LA PROGRAMACIÓN DE INTERVENCIONES DESFASANDO LAS QUE NO IMPLICAN RIESGO PARA EL PACIENTE.</t>
  </si>
  <si>
    <t xml:space="preserve"> LA META SE PROGRAMO CONFORME AL COMPORTAMIENTO HISTÓRICO, SIN EMBARGO EL RESULTADO SE REGISTRA POR DEBAJO DE LO PROGRAMADO DADO QUE LOS SERVIOS SE OFERTAN CONFORME A LA DEMANDA GENERADA EN EL PERIODO. </t>
  </si>
  <si>
    <t xml:space="preserve">LA META SE PROGRAMO CONFORME AL COMPORTAMIENTO HOSTÓRICO, SIN EMBARGO EL RESULTADO SE REGISTRA POR DEBAJO DE LO PROGRAMADO DADO QUE LOS SERVIOS SE OFERTAN CONFORME A LA DEMANDA GENERADA EN EL PERIODO.  </t>
  </si>
  <si>
    <t>EL RESULTADO SE REGISTRA POR ENCIMA DE  LO PROGRAMADO, SE PROPONDRÁ UNA MODIFICACIÓN A LA META.</t>
  </si>
  <si>
    <t xml:space="preserve"> LA META SE REGISTRA POR DEBAJO DE LO PROGRAMADO, DADA LA SITUACIÓN FINANCIERA POR LA QUE ATRAVIESA EL INSTITUTO SE SIGUE UN ESQUEMA DE PRIORIZACIÓN EN LA PROGRAMACIÓN DE INTERVENCIONES DESFASANDO LAS QUE NO IMPLICAN RIESGO PARA EL PACIENTE. </t>
  </si>
  <si>
    <t xml:space="preserve">LA META SE REGISTRA POR ARRIBA DE LO PROGRAMADO, SIN EMBARGO ATIENDE EL RESAGO ANTERIOR. </t>
  </si>
  <si>
    <t>LA META SE PROGRAMÓ CON BASE AL COMPORTAMIENTO HISTÓRICO, SIN EMBARGO AL PERIODO EL NÚMERO DE CASOS NUEVOS PRESENTADOS FUE SUPERIOR AL ESPERADO</t>
  </si>
  <si>
    <t xml:space="preserve"> LA META SE PROGRAMÓ CON BASE AL COMPORTAMIENTO HISTÓRICO, SIN EMBARGO AL PERIODO EL NÚMERO DE CASOS NUEVOS PRESENTADOS FUE  SUPERIOR AL ESPERADO.</t>
  </si>
  <si>
    <t xml:space="preserve">LA META SE PROGRAMÓ CON BASE AL COMPORTAMIENTO HISTÓRICO, SIN EMBARGO AL PERIODO EL NÚMERO DE CASOS NUEVOS PRESENTADOS FUE LIGERAMENTE INFERIOR AL ESPERADO. </t>
  </si>
  <si>
    <t xml:space="preserve"> LA META SE PROGRAMÓ CON BASE AL COMPORTAMIENTO HISTÓRICO, SIN EMBARGO AL PERIODO EL NÚMERO DE CASOS NUEVOS PRESENTADOS FUE  INFERIOR AL ESPERADO.</t>
  </si>
  <si>
    <t xml:space="preserve">SE HA PUESTO ESPECIAL ATENCIÓN EN EL SEGUIMIENTO Y REGISTRO DE LAS VARIABLES DE LOS INDICADORES </t>
  </si>
  <si>
    <t>EL RESULTADO SE REGISTRA POR ENCIMA DE LO ESPERADO, DADO QUE SE SIGUEN FORTALECIENDO LAS ACIONES DE SEGURIDAD EN EL PACIENTE EN LAS UNIDADES HOSPITALARIAS.</t>
  </si>
  <si>
    <t xml:space="preserve"> EL RESULTADO SE REGISTRA POR ENCIMA DE LO ESPERADO, DADO QUE SE SIGUEN FORTALECIENDO LAS ACIONES DE SEGURIDAD EN EL PACIENTE EN LAS UNIDADES HOSPITALARIAS. </t>
  </si>
  <si>
    <t xml:space="preserve"> EL RESULTADO SE REGISTRA POR ENCIMA DE LO ESPERADO, DADO QUE SE SIGUEN FORTALECIENDO LAS ACIONES DE SEGURIDAD EN EL PACIENTE EN LAS UNIDADES HOSPITALARIAS.</t>
  </si>
  <si>
    <t xml:space="preserve"> LA META SE PROGRAMO CON BASE A UN COMPORTAMIENTO HISTÓRICOY ESTA  SUJETO A LA DEMANDA DE SERVICIOS </t>
  </si>
  <si>
    <t xml:space="preserve"> EL RESULTADO SE PRESENTA POR DEBAJO DE LO PROGRAMADO, DADO QUEDERIVADO DE LA SITUACIÓN FINANCIERA DEL INSTITUTO  SE HA IMPLEMENTADO UN MECANISMO DE PRIORIZACIÓN PARA LA REALIZACIÓN DE TAMICES NEONATALES</t>
  </si>
  <si>
    <t>EL RESULTADO SE REGISTRA DENTRO DEL PARAMETRO ESPERADO =&lt;6</t>
  </si>
  <si>
    <t xml:space="preserve">DURANTE EL PERIODO LOS CASOS DE IASS FUE MENOR AL ESPERADO, CABE DENOTAR QUE LOS INGRESOS HOSPITALARIOS TAMBIEN DISMINUYERON EN EL PERIODO. </t>
  </si>
  <si>
    <t xml:space="preserve">EN EL PERIODO LOS CASOS DE RAMS FUE MENOR AL ESPERADO, DURANTE EL RESTO DEL AÑO SE REGULARIZARÁ EL COMPORTAMIENTO ESPERADO. </t>
  </si>
  <si>
    <t xml:space="preserve">EL RESULTADO ES DEBIDO A CAUSAS IMPUTABLES AL DERECHOHABIENTE, YA QUE AL MOMENTO DE DICTAMINAR, ALGUNOS ASEGURADOS SE ENCONTRABAN EN ESTATUS DE BAJA O SIN COTIZACIONES AL SEGURO DE INVALIDEZ </t>
  </si>
  <si>
    <t xml:space="preserve">LA META SE PROGRAMO TOMANDO COMO BASE UN COMPORTAMIENTO HOSTORICO, DURANTE ESTÉ PERIODO EL NUMERO DESOLICITUDES FUE SUPERIOR A LAS ESPERADAS. </t>
  </si>
  <si>
    <t xml:space="preserve">LA META SE PROGRAMO CONFORME AL COMPORTAMIENTO HISTÓRICO, SIN EMBARGO EL RESULTADO SE REGISTRA POR ARRIBA DE LO PROGRAMADO DADO QUE LOS SERVIOS SE OFERTAN CONFORME A LA DEMANDA GENERADA EN EL PERIODO.  </t>
  </si>
  <si>
    <t xml:space="preserve">LA META SE PROGRAMO CONFORME AL COMPORTAMIENTO HISTÓRICO, SIN EMBARGO EL RESULTADO SE REGISTRA POR DEBAJO DE LO PROGRAMADO DADO QUE LOS SERVIOS SE OFERTAN CONFORME A LA DEMANDA GENERADA EN EL PERIODO. </t>
  </si>
  <si>
    <t xml:space="preserve">LA META SE PROGRAMO CONFORME AL COMPORTAMIENTO HISTÓRICO, SIN EMBARGO EL RESULTADO SE REGISTRA POR DEBAJO DE LO PROGRAMADO DADO QUE LOS SERVIOS SE OFERTAN CONFORME A LA DEMANDA GENERADA EN EL PERIODO.   </t>
  </si>
  <si>
    <t xml:space="preserve">LA META SE PROGRAMO CONFORME AL COMPORTAMIENTO HISTÓRICO, SIN EMBARGO EL RESULTADO SE REGISTRA POR ARRIBA DE LO PROGRAMADO DADO QUE LOS SERVIOS SE OFERTAN CONFORME A LA DEMANDA GENERADA EN EL PERIODO.   </t>
  </si>
  <si>
    <t xml:space="preserve">LA META SE PROGRAMO CONFORME AL COMPORTAMIENTO HISTÓRICO, SIN EMBARGO EL RESULTADO SE REGISTRA POR ARRIBA DE LO PROGRAMADO DADO QUE LOS SERVIOS SE OFERTAN CONFORME A LA DEMANDA GENERADA EN EL PERIODO </t>
  </si>
  <si>
    <t xml:space="preserve">LA META SE PROGRAMO CONFORME AL COMPORTAMIENTO HOSTÓRICO, SIN EMBARGO EL RESULTADO SE REGISTRA POR DEBAJO DE LO PROGRAMADO DADO QUE LOS SERVIOS SE OFERTAN CONFORME A LA DEMANDA GENERADA EN EL PERIODO </t>
  </si>
  <si>
    <t xml:space="preserve">LA META SE REGISTRA EN CEROS DADO QUE POR LAS SITUACIÓN GEOGRÁFICA DE LA LOCALIDAD, NO SE HA PODIDO CONTRATAR AL RECURSO HUMANO PARA OFERTAR LOS SERVICIOS.  </t>
  </si>
  <si>
    <t>LA META SE PROGRAMO CONFORME AL COMPORTAMIENTO HISTÓRICO, SIN EMBARGO EL RESULTADO SE REGISTRA POR ARRIBA DE LO PROGRAMADO DADO QUE LOS SERVIOS SE OFERTAN CONFORME A LA DEMANDA GENERADA EN EL PERIODO.</t>
  </si>
  <si>
    <t>///////////////////////////////////////////////////////////////////////////////</t>
  </si>
  <si>
    <t>/////////////////////////////////////////////////////////////////////////////</t>
  </si>
  <si>
    <t xml:space="preserve">SE HAN ESTADO IMPARTIENDO PLATICAS EN EL AREA DE MEDICINA PREVENTIVA SOBRE LOS FACTORES DE RIESGO EN EL EMBARAZO </t>
  </si>
  <si>
    <t>EL RESULTADO SE REGISTRA LIGERAMENTE POR ENCIMA DE LA META, SE APROVECHA LA OPORTUNIDAD EN  LA AFLUENCIA DE VARONES MAYORES DE 40 AÑOS AL SERVICIO DE CONSULTA PARA INDICARLES EL ESTUDIO</t>
  </si>
  <si>
    <t>El resultado se registra por encima de lo esperado, esto derivado de que los pacientes diabéticos mantienen adherencia al tratamiento farmacológico y no farmacológico.</t>
  </si>
  <si>
    <t>El resultado  se registra por encima de lo esperado, esto refleja que los pacientes hipertensos mantienen adherencia al tratamiento y disciplina en cuanto a su alimentación y ejercitación física.</t>
  </si>
  <si>
    <t>La meta se ha registrado por encima de lo esperado, derivado de que el medico esta realizando las intervenciones a un gran porcentaje de sus pacientes diabéticos y estos han presentado apego al tratamiento.</t>
  </si>
  <si>
    <t>recientemente se firmo el contrato del servicio subrogado para la medicion del indice de homa, por lo que la meta se cumplira en meses posteriores</t>
  </si>
  <si>
    <t xml:space="preserve"> EN SALUD PROGRAMA 173 CAPACITACION E INVETIGACION</t>
  </si>
  <si>
    <t>MANTENER POR DEBAJO DE 12 LA TASA DE MORTALIDAD POR CÁNCER CERVICOUTERINO.</t>
  </si>
  <si>
    <t>&lt;12%</t>
  </si>
  <si>
    <t>OBSERVACIONES 3ER TRIMESTRE</t>
  </si>
  <si>
    <t>OBSERVACIONES 2DO TRIMESTRE</t>
  </si>
  <si>
    <t xml:space="preserve">SE ESTA DISCRETAMENTE POR DEBAJO DE LA META, POR LO QUE SE REDOBLARAN ESFUERZOS PARA LOGRARLA. </t>
  </si>
  <si>
    <t xml:space="preserve">EL RESULTADO SE REGISTRA LIGERAMENTE POR ENCIMA DE LA META, SE APROVECHA LA OPORTUNIDAD EN  LA AFLUENCIA DE VARONES MAYORES DE 40 AÑOS AL SERVICIO DE CONSULTA PARA INDICARLES EL ESTUDIO </t>
  </si>
  <si>
    <t>EL RESULTADO SE REGISTRA POR ENCIMA DE LO ESPERADO, ESTO DERIVADO DE QUE LOS PACIENTES DIABÉTICOS MANTIENEN ADHERENCIA AL TRATAMIENTO FARMACOLÓGICO Y NO FARMACOLÓGICO.</t>
  </si>
  <si>
    <t>EL RESULTADO  SE REGISTRA POR ENCIMA DE LO ESPERADO, ESTO REFLEJA QUE LOS PACIENTES HIPERTENSOS MANTIENEN ADHERENCIA AL TRATAMIENTO Y DISCIPLINA EN CUANTO A SU ALIMENTACIÓN Y EJERCITACIÓN FÍSICA.</t>
  </si>
  <si>
    <t>EL RESULTADO DE ESTE PERIODO SUPERA LO PROGRAMADO, DADO QUE SE SIGUE FORTALECIENDO LAS ESTRATEGIAS DE TRATO DIGNO Y MEJORA EN TIEMPOS DE  ESPERA</t>
  </si>
  <si>
    <t>LA META SE PROGRAMO CONFORME AL COMPORTAMIENTO HISTÓRICO, SIN EMBARGO EL RESULTADO SE REGISTRA POR ARRIBA DE LO PROGRAMADO DADO QUE LOS SERVICIOS SE OFERTAN CONFORME A LA DEMANDA GENERADA EN EL PERIODO</t>
  </si>
  <si>
    <t xml:space="preserve">LA META SE PROGRAMO CONFORME AL COMPORTAMIENTO HISTÓRICO, SIN EMBARGO EL RESULTADO SE REGISTRA POR DEBAJO DE LO PROGRAMADO DADO QUE LOS SERVICIOS SE OFERTAN CONFORME A LA DEMANDA GENERADA EN EL PERIODO  </t>
  </si>
  <si>
    <t xml:space="preserve">LA META SE PROGRAMO CONFORME AL COMPORTAMIENTO HOSTÓRICO, SIN EMBARGO EL RESULTADO SE REGISTRA POR ARRIBA DE LO PROGRAMADO DADO QUE LOS SERVICIOS SE OFERTAN CONFORME A LA DEMANDA GENERADA EN EL PERIODO.   </t>
  </si>
  <si>
    <t>LA META SE PROGRAMO CONFORME AL COMPORTAMIENTO HISTÓRICO, SIN EMBARGO EL RESULTADO SE REGISTRA POR debajo DE LO PROGRAMADO DADO QUE LOS SERVICIOS SE OFERTAN CONFORME A LA DEMANDA GENERADA EN EL PERIODO.</t>
  </si>
  <si>
    <t xml:space="preserve">LA META SE PROGRAMO CONFORME AL COMPORTAMIENTO HISTÓRICO, SIN EMBARGO EL RESULTADO SE REGISTRA POR DEBAJO DE LO PROGRAMADO DADO QUE LOS SERVICIOS SE OFERTAN CONFORME A LA DEMANDA GENERADA EN EL PERIODO.   </t>
  </si>
  <si>
    <t>LA META SE PROGRAMO CONFORME AL COMPORTAMIENTO HISTÓRICO, SIN EMBARGO EL RESULTADO SE REGISTRA POR DEBAJO DE LO PROGRAMADO DADO QUE LOS SERVICIOS SE OFERTAN CONFORME A LA DEMANDA GENERADA EN EL PERIODO</t>
  </si>
  <si>
    <t>LA META SE PROGRAMO CONFORME AL COMPORTAMIENTO HISTÓRICO, SIN EMBARGO EL RESULTADO SE REGISTRA POR DEBAJO  DE LO PROGRAMADO DADO QUE LOS SERVICIOS SE OFERTAN CONFORME A LA DEMANDA GENERADA EN EL PERIODO</t>
  </si>
  <si>
    <t xml:space="preserve">LA META SE PROGRAMO CONFORME AL COMPORTAMIENTO HISTÓRICO, SIN EMBARGO EL RESULTADO SE REGISTRA POR ARRIBA DE LO PROGRAMADO DADO QUE LOS SERVICIOS SE OFERTAN CONFORME A LA DEMANDA GENERADA EN EL PERIODO </t>
  </si>
  <si>
    <t xml:space="preserve"> LA META SE PROGRAMO CONFORME AL COMPORTAMIENTO HISTÓRICO, SIN EMBARGO EL RESULTADO SE REGISTRA POR DEBAJO DE LO PROGRAMADO DADO QUE LOS SERVICIOS SE OFERTAN CONFORME A LA DEMANDA GENERADA EN EL PERIODO</t>
  </si>
  <si>
    <t xml:space="preserve">LA META SE PROGRAMO CONFORME AL COMPORTAMIENTO HISTÓRICO, SIN EMBARGO EL RESULTADO SE REGISTRA POR DEBAJO DE LO PROGRAMADO DADO QUE LOS SERVICIOS SE OFERTAN CONFORME A LA DEMANDA GENERADA EN EL PERIODO </t>
  </si>
  <si>
    <t>LA META SE REGISTRA EN CEROS DADO QUE POR LAS SITUACIÓN GEOGRÁFICA DE LA LOCALIDAD, NO SE HA PODIDO CONTRATAR AL RECURSO HUMANO PARA OFERTAR LOS SERVICIOS.</t>
  </si>
  <si>
    <t>LA META SE PROGRAMO CONFORME AL COMPORTAMIENTO HISTÓRICO, SIN EMBARGO EL RESULTADO SE REGISTRA POR DEBAJO  DE LO PROGRAMADO DADO QUE LOS SERVIOS SE OFERTAN CONFORME A LA DEMANDA GENERADA EN EL PERIODO.</t>
  </si>
  <si>
    <t xml:space="preserve">LA META SE PROGRAMO CONFORME AL COMPORTAMIENTO HISTÓRICO, SIN EMBARGO EL RESULTADO SE REGISTRA LIGERAMENTE POR DEBAJO DE LO PROGRAMADO DADO QUE LOS SERVICIOS SE OFERTAN CONFORME A LA DEMANDA GENERADA EN EL PERIODO.  </t>
  </si>
  <si>
    <t xml:space="preserve"> LA META SE PROGRAMO CONFORME AL COMPORTAMIENTO HISTÓRICO, SIN EMBARGO EL RESULTADO SE REGISTRA POR DEBAJO DE LO PROGRAMADO DADO QUE LOS SERVICIOS SE OFERTAN CONFORME A LA DEMANDA GENERADA EN EL PERIODO.</t>
  </si>
  <si>
    <t xml:space="preserve">LA META SE PROGRAMO CONFORME AL COMPORTAMIENTO HISTÓRICO, SIN EMBARGO EL RESULTADO SE REGISTRA POR ARRIBA DE LO PROGRAMADO DADO QUE LOS SERVICIOS SE OFERTAN CONFORME A LA DEMANDA GENERADA EN EL PERIODO. </t>
  </si>
  <si>
    <t xml:space="preserve"> LA META SE PROGRAMO CONFORME AL COMPORTAMIENTO HISTÓRICO, SIN EMBARGO EL RESULTADO SE REGISTRA POR DEBAJO DE LO PROGRAMADO DADO QUE LOS SERVICIOS SE OFERTAN CONFORME A LA DEMANDA GENERADA EN EL PERIODO.  </t>
  </si>
  <si>
    <t xml:space="preserve">LA META SE PROGRAMO CONFORME AL COMPORTAMIENTO HOSTÓRICO, SIN EMBARGO EL RESULTADO SE REGISTRA POR DEBAJO DE LO PROGRAMADO DADO QUE LOS SERVICIOS SE OFERTAN CONFORME A LA DEMANDA GENERADA EN EL PERIODO.   </t>
  </si>
  <si>
    <t>LA META SE PROGRAMO EN BASE A UN HISTORICO</t>
  </si>
  <si>
    <t xml:space="preserve">LA META SE REGISTRA POR DEBAJO DE LO PROGRAMADO, DADA LA SITUACIÓN FINANCIERA POR LA QUE ATRAVIESA EL INSTITUTO SE SIGUE UN ESQUEMA DE PRIORIZACIÓN EN LA PROGRAMACIÓN DE INTERVENCIONES DESFASANDO LAS QUE NO IMPLICAN RIESGO PARA EL PACIENTE.  </t>
  </si>
  <si>
    <t>LA META SE PROGRAMÓ CON BASE AL COMPORTAMIENTO HISTÓRICO, SIN EMBARGO AL PERIODO EL NÚMERO DE CASOS NUEVOS PRESENTADOS FUE LIGERAMENTE INFERIOR AL ESPERADO.</t>
  </si>
  <si>
    <t xml:space="preserve"> LA META SE PROGRAMÓ CON BASE AL COMPORTAMIENTO HISTÓRICO, SIN EMBARGO AL PERIODO EL NÚMERO DE CASOS NUEVOS PRESENTADOS FUE  SUPERIOR AL ESPERADO. </t>
  </si>
  <si>
    <t xml:space="preserve">LA META SE PROGRAMÓ CON BASE AL COMPORTAMIENTO HISTÓRICO, SIN EMBARGO AL PERIODO EL NÚMERO DE CASOS NUEVOS PRESENTADOS FUE LIGERAMENTE SUPERIOR AL ESPERADO.  </t>
  </si>
  <si>
    <t xml:space="preserve"> LA META SE PROGRAMÓ CON BASE AL COMPORTAMIENTO HISTÓRICO, SIN EMBARGO AL PERIODO EL NÚMERO DE CASOS NUEVOS PRESENTADOS FUE  INFERIOR AL ESPERADO. </t>
  </si>
  <si>
    <t xml:space="preserve">SE HA PUESTO ESPECIAL ATENCIÓN EN EL SEGUIMIENTO Y REGISTRO DE LAS VARIABLES DE LOS INDICADORES  </t>
  </si>
  <si>
    <t xml:space="preserve">  EL RESULTADO SE REGISTRA POR ENCIMA DE LO ESPERADO, DADO QUE SE SIGUEN FORTALECIENDO LAS ACIONES DE SEGURIDAD EN EL PACIENTE EN LAS UNIDADES HOSPITALARIAS. </t>
  </si>
  <si>
    <t xml:space="preserve"> EL RESULTADO SE REGISTRA POR ENCIMA DE LO ESPERADO, DADO QUE SE SIGUEN FORTALECIENDO LAS ACIONES DE SEGURIDAD EN EL PACIENTE EN LAS UNIDADES HOSPITALARIAS.  </t>
  </si>
  <si>
    <t xml:space="preserve">EL RESULTADO SE REGISTRA POR ENCIMA DE LO ESPERADO, DADO QUE SE SIGUEN FORTALECIENDO LAS ACIONES DE SEGURIDAD EN EL PACIENTE EN LAS UNIDADES HOSPITALARIAS. </t>
  </si>
  <si>
    <t xml:space="preserve">EL RESULTADO SE REGISTRA POR ENCIMA DE LO ESPERADO, DADO QUE SE SIGUEN FORTALECIENDO LAS ACIONES DE SEGURIDAD EN EL PACIENTE EN LAS UNIDADES HOSPITALARIAS.  </t>
  </si>
  <si>
    <t>LA META SE PROGRAMO CON BASE A UN COMPORTAMIENTO HISTÓRICO</t>
  </si>
  <si>
    <t>EL RESULTADO ES DEBIDO A CAUSAS IMPUTABLES AL DERECHOHABIENTE, YA QUE AL MOMENTO DE DICTAMINAR, ALGUNOS ASEGURADOS SE ENCONTRABAN EN ESTATUS DE BAJA O SIN COTIZACIONES AL SEGURO DE INVALIDEZ</t>
  </si>
  <si>
    <t xml:space="preserve"> LA META SE PROGRAMO TOMANDO COMO BASE UN COMPORTAMIENTO HISTORICO, DURANTE ESTÉ PERIODO EL NUMERO DE SOLICITUDES FUE SUPERIOR A LAS ESPERADAS.  </t>
  </si>
  <si>
    <t xml:space="preserve"> LA META SE PROGRAMO TOMANDO COMO BASE UN COMPORTAMIENTO HISTORICO, DURANTE ESTÉ PERIODO EL NUMERO DE SOLICITUDES FUE INFERIOR A LAS ESPERADAS. </t>
  </si>
  <si>
    <t xml:space="preserve">A PESAR DEL SEGUIMIENTO QUE SE LE DA A TODA MUJER EMBARAZADA, TENEMOS PACIENTES QUE SOLO ACUDEN POR SU INCAPACIDAD POR MATERNIDAD YA QUE LLEVAN EL CONTROL PRENATAL DE MANERA PRIVADA  </t>
  </si>
  <si>
    <t>SE CONTINUARA REFORZANDO EN LAS UNIDADES LAS ESTRATEGIAS INFORMATIVAS PARA SENSIBILIZAR A LA MUJER EMBARAZADA SOBRE LOS RIESGOS A LOS QUE PUEDE ESTAR EXPUESTA.</t>
  </si>
  <si>
    <t xml:space="preserve">DURANTE ESTE TRIMESTRE SE CONTINUO CON GRAN DESABASTO DE BIOLOGICO POR LO QUE NO FUE POSIBLE AUMENTAR LA COBERTURA </t>
  </si>
  <si>
    <t xml:space="preserve">HA SIDO COMPLICADO, YA QUE NO SE CUENTA CON RECURSOS PARA LA REPRODUCCION DE FOLLETOS, AUN ASI SE HAN ESTADO OTORGANDO VOLANTES CON INFORMACION DE MEDIDAS PREVENTIVAS </t>
  </si>
  <si>
    <t>SE CONTINUA TRABAJANDO EN LAS MEDIDAS PREVENTIVAS MEDIANTE PLATICAS EDUCATIVAS A NUESTRA POBLACION OBJETIVO</t>
  </si>
  <si>
    <t xml:space="preserve">SE HIZO DIFUSION DE LA ENFERMEDAD EN LAS AREAS DE MEDICINA PREVENTIVA ASI COMO EN LAS JORNADAS DE SALUD EN LOS CENTROS DE TRABAJO  </t>
  </si>
  <si>
    <t xml:space="preserve">SE CONTINUA REFORZANDO LA IMPORTANCIA DE CONOCER LOS FACTORES DE RIESGO DE ESTA ENFERMEDAD EN NUESTRA POBLACION OBJETIVO </t>
  </si>
  <si>
    <t>SE CONTINUARA INCIDIENDO EN EL ENVIO A LOS SERVICIOS CON LOS QUE CONTAMOS, SIENDO IMPORTANTE MENCIONAR QUE LAS REDES II Y III NO SE CUENTA CON SERVICIO DE NUTRICION NI ACTIVACION FISICA, LO QUE LIMITA EL MANEJO MULTIDISCIPLINARIO DE NUESTROS PACIENTES.</t>
  </si>
  <si>
    <t xml:space="preserve">SE CONTINUARA ABORDANDO EL TEMA CON NUESTRA POBLACION OBJETIVO YA QUE ESTE TRIMESTRE NOS ENCONTRAMOS POR DEBAJO DE LA META. </t>
  </si>
  <si>
    <t xml:space="preserve">SE AUMENTO LA COBERTURA EN ESTE GRUPO DE EDAD, POR LO QUE SE CONTINUARA REFORZANDO LAS MEDIDAS Y LOS ENVIOS DE ESTOS PACIENTES </t>
  </si>
  <si>
    <t xml:space="preserve"> SE HAN ESTADO DANDO PLATICAS EN LAS UNIDADES Y EN LAS JORNADAS DE SALUD </t>
  </si>
  <si>
    <t xml:space="preserve">LA META SE HA REGISTRADO POR ENCIMA DE LO ESPERADO, DERIVADO DE QUE EL MEDICO ESTA REALIZANDO LAS INTERVENCIONES A UN GRAN PORCENTAJE DE SUS PACIENTES DIABÉTICOS Y ESTOS HAN PRESENTADO APEGO AL TRATAMIENTO. </t>
  </si>
  <si>
    <t xml:space="preserve">SE HA ESTADO DANDO PLATICAS EN LA UNIDAD Y EN LAS JORNADAS DE SALUD  </t>
  </si>
  <si>
    <t xml:space="preserve">LA COBERTURA ES LA ESPERADA  </t>
  </si>
  <si>
    <t>SE LOGRO LA CURACION DE LOS PACIENTES REGISTRADOS EN EL PERIODO</t>
  </si>
  <si>
    <t xml:space="preserve">SE HA ESTADO DANDO PLATICAS EN LA UNIDAD </t>
  </si>
  <si>
    <t xml:space="preserve">SE SOLICITAN LA PRUEBAS PERO HAY PACIENTES QUE NO SE LAS REALIZAN EN EL INSTITUTO O LLEVAN SU CONTROL CON MEDICOS PRIVADOS </t>
  </si>
  <si>
    <t xml:space="preserve">SE SOLICITAN LA PRUEBAS PERO HAY PACIENTES QUE NO SE LAS REALIZAN EN EL INSTITUTO O LLEVAN SU CONTROL CON MEDICOS PRIVADOS  </t>
  </si>
  <si>
    <t>A354 EVAL DE RESULTADOS DE LOS SERV DE SALUD</t>
  </si>
  <si>
    <t xml:space="preserve"> EL RESULTADO SE PRESENTA POR DEBAJO DE LO PROGRAMADO, DADO QUE DERIVADO DE LA SITUACIÓN FINANCIERA DEL INSTITUTO  SE HA IMPLEMENTADO UN MECANISMO DE PRIORIZACIÓN PARA LA REALIZACIÓN DE TAMICES NEONATALES.</t>
  </si>
  <si>
    <t>EL RESULTADO SE REGISTRA DENTRO DEL PARÁMETRO ESPERADO =&lt;6</t>
  </si>
  <si>
    <t>DURANTE EL PERIODO LOS CASOS DE IASS FUE MENOR AL ESPERADO, CABE DENOTAR QUE LOS INGRESOS HOSPITALRIOS TAMBIEN DISMINUYERON EN EL PERIODO.</t>
  </si>
  <si>
    <t>EN EL PERIODO LOS CASOS DE RAMS FUE MENOR AL ESPERADO, DURANTE EL RESTO DEL AÑO SE REGULARIZARÁ EL COMPORTAMIENTO ESPERADO.</t>
  </si>
  <si>
    <t xml:space="preserve">EN EL PERIODO LOS CASOS DE RAMS FUE MENOR AL ESPERADO, DURANTE EL RESTO DEL AÑO SE REGULARIZARÁ EL COMPORTAMIENTO ESPERADO.  </t>
  </si>
  <si>
    <t>preguntar a xochitl</t>
  </si>
  <si>
    <t>JUSTIFICACIONES 3er trim 2019</t>
  </si>
  <si>
    <t>JUSTIFICACIONES  4TO TRIM 2019</t>
  </si>
  <si>
    <t>Seregistrapordebajodelametayaquesellevoacaboelcambiodeadministracionenelmesdenoviembreenjefaturasdeenseñanza,direccionesdeclinicasyconsultorios,ademasenelmesdediciembregranpartedelpersonalseausentaporsusperiodosvacacionales,provocando asi baja productividad en la capacitacion.</t>
  </si>
  <si>
    <t>Se atendieron el total de solicitudes de permisos académicos presentadas, que cumplieron con los requisitos necesarios para su autorización, no hubo suficientes para cumplir con la meta trimestral, sin embargo en el acumulado anual estamos por arriba del objetivo.</t>
  </si>
  <si>
    <t>se realizaron 4 convenio con dos instituciones educativas</t>
  </si>
  <si>
    <t>se cumple la meta anual de egreso de becarios</t>
  </si>
  <si>
    <t>observaciones 4to trimestre 2019</t>
  </si>
  <si>
    <t>5        33</t>
  </si>
  <si>
    <t>5    38</t>
  </si>
  <si>
    <t xml:space="preserve">SE REBASA LA META YA QUE SE HAN ESTADO IMPARTIENDO PLATICAS EN EL AREA DE MEDICINA PREVENTIVA SOBRE LOS FACTORES DE RIESGO EN EL EMBARAZO </t>
  </si>
  <si>
    <t>SE APLICO BIOLOGICO POR ARRIBA DE LA META CUBRIENDO LA POBLACION OBJETIVO, DANDO IMPORTANCIA A LAS VACUNAS DE INFLUENZA.</t>
  </si>
  <si>
    <t xml:space="preserve">COMO MEDIDA DE PREVENCION SE REFORZO LA ENTREGA DE FOLLETOS A LA POBLACION DERECHOHABIENTE. </t>
  </si>
  <si>
    <t>SE LOGRA LA META AL MANTENERNOS POR DEBAJO DEL ESTANDAR, YA QUE SOLAMENTE SE PRESENTARON 2 CASOS.</t>
  </si>
  <si>
    <t xml:space="preserve">SE HA CONTINUADO DANDO INFORMACIÓN SOBRE FACTORES DE RIESGO Y MEDIDAS PREVENTIVAS EN LAS CAMPAÑAS DE SALUD Y EN NUESTRAS UNIDADES </t>
  </si>
  <si>
    <t xml:space="preserve">SE CONTINUA DANDO Y REFORZANDO INFORMACIÓN SOBRE FACTORES DE RIESGO Y MEDIDAS PREVENTIVAS EN LAS CAMPAÑAS DE SALUD Y EN NUESTRAS UNIDADES </t>
  </si>
  <si>
    <t>N/A</t>
  </si>
  <si>
    <t>EL RESULTADO SE REGISTRA POR DEBAJO DE LA META, SIN EMBARGO SE LOGRA EN EL DATO ANUA. CONTINUAREMOS ABORDANDO EL TEMA Y DIFUNDIENDO LOS FACTORES DE RIESGO Y MEDIDAS PREVENTIVAS.</t>
  </si>
  <si>
    <t>SE LOGRA LA META AL MANTENERNOS POR DEBAJO DEL ESTANDAR.</t>
  </si>
  <si>
    <t>SE ESTA DISCRETAMENTE POR ENCIMA DE LA META, YA QUE CONTINUA LA DIFUSION DEL PADECIMIENTO EN LAS UNIDADES MEDICAS.</t>
  </si>
  <si>
    <t>EL RESULTADO SE REGISTRA POR DEBAJO DE LA META, SE REFORZARAN LAS MEDIDAS Y APROVECHARAN LAS OPORTUNIDADES EN  LA AFLUENCIA DE VARONES MAYORES  PARA INDICARLES EL ESTUDIO</t>
  </si>
  <si>
    <t>SE LOGRA LA META AL MANTENERNOS DENTRO DEL ESTANDAR</t>
  </si>
  <si>
    <t xml:space="preserve">SE REBASA LA META, YA QUE ES UN PROGRAMA PRIORITARIO POR LO QUE SE HA ESTADO TRABAJANDO MUCHO EN LA DIFUSION </t>
  </si>
  <si>
    <t>SE LOGRA LA META YA QUE LOS PACIENTES CONTINUAN CON ADHERENCIA AL TRATAMIENTO</t>
  </si>
  <si>
    <t xml:space="preserve">SE REBALA LA META YA QUE CONITNUAN OTORGANDOSE  PLATICAS EN LA UNIDAD Y EN LAS JORNADAS DE SALUD </t>
  </si>
  <si>
    <t>SE REGISTRO RESULTADO LIGERAMENTE POR DEBAJO DE LA META, DERIVADO DE QUE 1 PACIENTE CON DIABETES MELLITUS NO LOGRO LA CURACION</t>
  </si>
  <si>
    <t>SE LOGRA LA META AL MANTENERNOS POR ARRIBA DEL 70%</t>
  </si>
  <si>
    <t xml:space="preserve">SE CONTINUA OTORGANDO PLATICAS EN LAS UNIDADES Y EN LAS JORNADAS DE SALUD EN LOS CENTROS DE TRABAJO </t>
  </si>
  <si>
    <t xml:space="preserve">SE LOGRA LA META AL INCLUIR A TODOS LOS PACIENTES DIAGNOSTICADOS </t>
  </si>
  <si>
    <t>LA META SE PROGRAMO CONFORME AL COMPORTAMIENTO HISTÓRICO, SIN EMBARGO EL RESULTADO SE REGISTRA POR ARRIBA DE LO PROGRAMADO DADO QUE LOS SERVICIOS SE OFERTAN CONFORME A LA DEMANDA GENERADA EN EL PERIODO.</t>
  </si>
  <si>
    <t>LA META SE PROGRAMO CONFORME AL COMPORTAMIENTO HISTÓRICO, SIN EMBARGO EL RESULTADO SE REGISTRA POR DEBAJO DE LO PROGRAMADO DADO QUE LOS SERVICIOS SE OFERTAN CONFORME A LA DEMANDA GENERADA EN EL PERIODO.</t>
  </si>
  <si>
    <t>JUSTIFICACION 3ER TRIM 2019</t>
  </si>
  <si>
    <t>JUSTIFICACION 4TO TRIM</t>
  </si>
  <si>
    <t xml:space="preserve">LA META SE PROGRAMO CONFORME AL COMPORTAMIENTO HISTÓRICO, SIN EMBARGO EL RESULTADO SE REGISTRA POR ARRIBA DE LO PROGRAMADO DADO QUE LOS SERVICIOS SE OFERTAN CONFORME A LA DEMANDA GENERADA EN EL PERIODO.  </t>
  </si>
  <si>
    <t>SE SOLICITAN LA PRUEBAS, PERO HAY PACIENTES QUE NO SE LAS REALIZAN EN EL INSTITUTO O LLEVAN SU CONTROL CON MEDICOS PARTICULARES</t>
  </si>
  <si>
    <t xml:space="preserve">LA META SE PROGRAMO CONFORME AL COMPORTAMIENTO HISTÓRICO, SIN EMBARGO EL RESULTADO SE REGISTRA POR ARRIBA DE LO PROGRAMADO DADO QUE LOS SERVICIOS SE OFERTAN CONFORME A LA DEMANDA GENERADA EN EL PERIODO.   </t>
  </si>
  <si>
    <t>EL RESULTADO ESTA LIGERAMENTE POR DEBAJO, SIN EMBARGO ES BENEFICO QUE EXISTA UN MENOR NUMERO DE PACIENTES QUE PRESENTEN INFECCIONES.</t>
  </si>
  <si>
    <t>EL RESULTADO SE REGISTRA POR DEBAJO DE LA META, SIN EMBARGO ES BENEFICO QUE EXISTA UN MENOR NUMERO DE CASOS.</t>
  </si>
  <si>
    <t>La meta se superó debido a que el instituto participo en varios foros interinstitucionales de investigación en Salud.</t>
  </si>
  <si>
    <t>El número de proyectos de investigación fue superior a lo  programado dado que un porcentaje importante de protocolos cumplieron con la rigurosidad metodológica y contaron con la aprobación del Comité de ética en investigación.</t>
  </si>
  <si>
    <t>La cantidad de protocolos de investigación fue superior a lo  programado dado el interés del recurso humano en formación de participar en la generación de nuevo conocimiento.</t>
  </si>
  <si>
    <t>LA META SE PROGRAMÓ CON BASE AL COMPORTAMIENTO HISTÓRICO, SIN EMBARGO AL PERIODO EL NÚMERO DE CASOS NUEVOS PRESENTADOS FUE INFERIOR AL ESPERADO.</t>
  </si>
  <si>
    <t>LA META SE PROGRAMO CON BASE AL COMPORTAMIENTO HISTORICO, SIN EMBARGO AL PERIODO EL NUMERO DE CASOS QUE REQUIRIERON SESIONES DE QUIMIO FUE INFERIOR A  LO PROGRAMADO.</t>
  </si>
  <si>
    <t>LA META SE PROGRAMO CON BASE AL COMPORTAMIENTO HISTORICO, SIN EMBARGO AL PERIODO EL NUMERO DE CASOS QUE REQUIRIERON SESIONES DE RADIO FUE SUPERIOR A  LO PROGRAMADO.</t>
  </si>
  <si>
    <t>SE REGISTRA UN INCREMENTO EN EL NUMERO DE CASOS ESPERADOS POR DEFUNCION DE CAMA. SE TRABAJA EN EL FORTALECIMEINTO D ELAS ACCIONES DE DETECCION OPORTUNA.</t>
  </si>
  <si>
    <t>EL RESULTADO DEL INDICADOR SE REGISTRA POR DEBAJO DE LO ESPERADO, EN VIRTUD DE QUE SE PRIORIZO LA INDICACION DEL EXAMEN A PACIENTES CON ALGUNA SINTOMATOLOGIA, ELLO POR LA FALTA DE DISPONIBILIDAD DE REACTIVOS PARA LA PRUEBAS LABORATORIALES.</t>
  </si>
  <si>
    <t>EL RESULTADO SE REGISTRA POR DEBAJO DE LO ESPERADO, DADO QUE APROXIMADAMENTE UN 30% DE PACIENTES PRESENTARON DESAPEGO AL TRATAMIENTO, SE SEGUIRA  EXHORTANDO A PADRES DE FAMILIA SOBRE LA IMPORTANCIA DE LAS INTERVENCIONES.</t>
  </si>
  <si>
    <t>EL TAMIZAJE  NO SE LOGRO, DADO QUE LA SITUACION FINANCIERA DEL INSTITUTO NO PERIMITIO SUBROGAR LAS PRUBAS LABORATORIALES ESPECIALIZADAS.</t>
  </si>
  <si>
    <t>EL CALCULO DEL INDICE NO SE LOGRO, DADO QUE LA SITUACION FINANCIERA DEL INSTITUTO NO PERIMITIO SUBROGAR LAS PRUBAS LABORATORIALES ESPECIALIZADAS.</t>
  </si>
  <si>
    <t xml:space="preserve">SE REGISTRO RESULTADO LIGERAMENTE POR DEBAJO DE LA META, SE FORTALECERA LA ESTRATEGIA DE PROMOCIONY PREVENCION. </t>
  </si>
  <si>
    <t xml:space="preserve"> LA META SE PROGRAMÓ CON BASE AL COMPORTAMIENTO HISTÓRICO, SIN EMBARGO AL PERIODO EL NÚMERO DE CASOS NUEVOS PRESENTADOS FUE  INFERIOR  AL ESPERADO.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</si>
</sst>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0.0"/>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sz val="6"/>
      <color theme="1"/>
      <name val="Calibri"/>
      <family val="2"/>
      <scheme val="minor"/>
    </font>
    <font>
      <b/>
      <sz val="9"/>
      <color theme="1"/>
      <name val="Calibri"/>
      <family val="2"/>
      <scheme val="minor"/>
    </font>
    <font>
      <b/>
      <sz val="9"/>
      <color theme="0"/>
      <name val="Calibri"/>
      <family val="2"/>
    </font>
    <font>
      <sz val="11"/>
      <color rgb="FF000000"/>
      <name val="Calibri"/>
      <family val="2"/>
    </font>
    <font>
      <b/>
      <sz val="10"/>
      <color rgb="FF000000"/>
      <name val="Calibri"/>
      <family val="2"/>
    </font>
    <font>
      <b/>
      <sz val="12"/>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sz val="8"/>
      <color theme="1"/>
      <name val="Calibri"/>
      <family val="2"/>
      <scheme val="minor"/>
    </font>
    <font>
      <b/>
      <sz val="8"/>
      <color theme="1"/>
      <name val="Calibri"/>
      <family val="2"/>
      <scheme val="minor"/>
    </font>
    <font>
      <b/>
      <sz val="8"/>
      <name val="Calibri"/>
      <family val="2"/>
      <scheme val="minor"/>
    </font>
    <font>
      <b/>
      <sz val="8"/>
      <color rgb="FF000000"/>
      <name val="Calibri"/>
      <family val="2"/>
    </font>
    <font>
      <sz val="9"/>
      <name val="Calibri"/>
      <family val="2"/>
      <scheme val="minor"/>
    </font>
    <font>
      <sz val="9"/>
      <color rgb="FF000000"/>
      <name val="Calibri"/>
      <family val="2"/>
    </font>
    <font>
      <b/>
      <sz val="8"/>
      <color theme="0"/>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sz val="24"/>
      <color theme="1"/>
      <name val="Calibri"/>
      <family val="2"/>
      <scheme val="minor"/>
    </font>
    <font>
      <b/>
      <sz val="28"/>
      <color theme="1"/>
      <name val="Calibri"/>
      <family val="2"/>
      <scheme val="minor"/>
    </font>
    <font>
      <sz val="9"/>
      <color indexed="81"/>
      <name val="Tahoma"/>
      <family val="2"/>
    </font>
    <font>
      <b/>
      <sz val="9"/>
      <color indexed="81"/>
      <name val="Tahoma"/>
      <family val="2"/>
    </font>
    <font>
      <b/>
      <sz val="9"/>
      <color rgb="FF000000"/>
      <name val="Calibri"/>
      <family val="2"/>
    </font>
    <font>
      <b/>
      <sz val="11"/>
      <color rgb="FF92D050"/>
      <name val="Calibri"/>
      <family val="2"/>
      <scheme val="minor"/>
    </font>
    <font>
      <sz val="12"/>
      <name val="Calibri"/>
      <family val="2"/>
      <scheme val="minor"/>
    </font>
    <font>
      <b/>
      <sz val="9"/>
      <name val="Calibri"/>
      <family val="2"/>
      <scheme val="minor"/>
    </font>
    <font>
      <b/>
      <sz val="11"/>
      <color theme="0"/>
      <name val="Calibri"/>
      <family val="2"/>
    </font>
    <font>
      <b/>
      <sz val="12"/>
      <color theme="0"/>
      <name val="Calibri"/>
      <family val="2"/>
    </font>
    <font>
      <sz val="10"/>
      <name val="Calibri"/>
      <family val="2"/>
      <scheme val="minor"/>
    </font>
    <font>
      <sz val="9"/>
      <color indexed="81"/>
      <name val="Tahoma"/>
      <charset val="1"/>
    </font>
    <font>
      <b/>
      <sz val="9"/>
      <color indexed="81"/>
      <name val="Tahoma"/>
      <charset val="1"/>
    </font>
  </fonts>
  <fills count="22">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D9D9D9"/>
        <bgColor indexed="64"/>
      </patternFill>
    </fill>
    <fill>
      <patternFill patternType="solid">
        <fgColor rgb="FF00B05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54">
    <xf numFmtId="0" fontId="0" fillId="0" borderId="0" xfId="0"/>
    <xf numFmtId="0" fontId="0" fillId="0" borderId="0" xfId="0" applyAlignment="1">
      <alignment horizontal="center" vertical="center"/>
    </xf>
    <xf numFmtId="0" fontId="8" fillId="6" borderId="3" xfId="0" applyFont="1" applyFill="1" applyBorder="1" applyAlignment="1">
      <alignment vertical="center" wrapText="1"/>
    </xf>
    <xf numFmtId="0" fontId="8" fillId="5" borderId="3" xfId="0" applyFont="1" applyFill="1" applyBorder="1" applyAlignment="1">
      <alignment vertical="center" wrapText="1"/>
    </xf>
    <xf numFmtId="0" fontId="9" fillId="0" borderId="3" xfId="0" applyFont="1" applyFill="1" applyBorder="1" applyAlignment="1">
      <alignment horizontal="left" vertical="center"/>
    </xf>
    <xf numFmtId="3" fontId="5"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0" fontId="5" fillId="0" borderId="3" xfId="2" applyNumberFormat="1" applyFont="1" applyFill="1" applyBorder="1" applyAlignment="1">
      <alignment horizontal="center" vertical="center"/>
    </xf>
    <xf numFmtId="3" fontId="0" fillId="0" borderId="0" xfId="0" applyNumberFormat="1" applyAlignment="1">
      <alignment horizontal="center" vertical="center"/>
    </xf>
    <xf numFmtId="165" fontId="5" fillId="0" borderId="3" xfId="1" applyNumberFormat="1" applyFont="1" applyBorder="1" applyAlignment="1">
      <alignment horizontal="center" vertical="center" wrapText="1"/>
    </xf>
    <xf numFmtId="0" fontId="7" fillId="2" borderId="1" xfId="0" applyFont="1" applyFill="1" applyBorder="1" applyAlignment="1">
      <alignment horizontal="center" vertical="center" wrapText="1"/>
    </xf>
    <xf numFmtId="3" fontId="7" fillId="6" borderId="3" xfId="0" applyNumberFormat="1" applyFont="1" applyFill="1" applyBorder="1" applyAlignment="1">
      <alignment horizontal="center" vertical="center"/>
    </xf>
    <xf numFmtId="3" fontId="7" fillId="6" borderId="3"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5" fillId="0" borderId="0" xfId="0" applyFont="1" applyAlignment="1">
      <alignment horizontal="center"/>
    </xf>
    <xf numFmtId="3" fontId="3" fillId="0" borderId="0" xfId="0" applyNumberFormat="1" applyFont="1" applyAlignment="1">
      <alignment horizontal="center" vertical="center"/>
    </xf>
    <xf numFmtId="3" fontId="7" fillId="0" borderId="0" xfId="0" applyNumberFormat="1" applyFont="1" applyAlignment="1">
      <alignment horizontal="center" vertical="center"/>
    </xf>
    <xf numFmtId="0" fontId="3" fillId="0" borderId="0" xfId="0" applyFont="1" applyAlignment="1">
      <alignment horizontal="center" vertical="center"/>
    </xf>
    <xf numFmtId="0" fontId="7" fillId="6" borderId="3" xfId="0" applyFont="1" applyFill="1" applyBorder="1" applyAlignment="1">
      <alignment horizontal="center" vertical="center"/>
    </xf>
    <xf numFmtId="0" fontId="7" fillId="0" borderId="3" xfId="0" applyFont="1" applyFill="1" applyBorder="1" applyAlignment="1">
      <alignment horizontal="center" vertical="center"/>
    </xf>
    <xf numFmtId="3" fontId="3" fillId="6" borderId="3" xfId="2" applyNumberFormat="1" applyFont="1" applyFill="1" applyBorder="1" applyAlignment="1">
      <alignment horizontal="center" vertical="center"/>
    </xf>
    <xf numFmtId="3" fontId="7" fillId="6" borderId="3" xfId="2" applyNumberFormat="1" applyFont="1" applyFill="1" applyBorder="1" applyAlignment="1">
      <alignment horizontal="center" vertical="center"/>
    </xf>
    <xf numFmtId="9" fontId="7" fillId="6" borderId="3" xfId="2" applyFont="1" applyFill="1" applyBorder="1" applyAlignment="1">
      <alignment horizontal="center" vertical="center"/>
    </xf>
    <xf numFmtId="1" fontId="3" fillId="6" borderId="3" xfId="2" applyNumberFormat="1" applyFont="1" applyFill="1" applyBorder="1" applyAlignment="1">
      <alignment horizontal="center" vertical="center"/>
    </xf>
    <xf numFmtId="1" fontId="7" fillId="6" borderId="3" xfId="2" applyNumberFormat="1" applyFont="1" applyFill="1" applyBorder="1" applyAlignment="1">
      <alignment horizontal="center" vertical="center"/>
    </xf>
    <xf numFmtId="3" fontId="3" fillId="6" borderId="3" xfId="0" applyNumberFormat="1" applyFont="1" applyFill="1" applyBorder="1" applyAlignment="1">
      <alignment horizontal="center" vertical="center"/>
    </xf>
    <xf numFmtId="0" fontId="7" fillId="6" borderId="3" xfId="0" applyNumberFormat="1" applyFont="1" applyFill="1" applyBorder="1" applyAlignment="1">
      <alignment horizontal="center" vertical="center"/>
    </xf>
    <xf numFmtId="1" fontId="7" fillId="6" borderId="3" xfId="0" applyNumberFormat="1" applyFont="1" applyFill="1" applyBorder="1" applyAlignment="1">
      <alignment horizontal="center" vertical="center"/>
    </xf>
    <xf numFmtId="9" fontId="3" fillId="6" borderId="3" xfId="2" applyFont="1" applyFill="1" applyBorder="1" applyAlignment="1">
      <alignment horizontal="center" vertical="center"/>
    </xf>
    <xf numFmtId="9" fontId="3" fillId="6"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9" fontId="7" fillId="6" borderId="3"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0" fontId="3" fillId="0" borderId="0" xfId="0" applyFont="1" applyAlignment="1">
      <alignment vertical="center"/>
    </xf>
    <xf numFmtId="0" fontId="7" fillId="0" borderId="0" xfId="0" applyFont="1" applyAlignment="1">
      <alignment horizontal="center" vertical="center"/>
    </xf>
    <xf numFmtId="3" fontId="3" fillId="0" borderId="0" xfId="0" applyNumberFormat="1" applyFont="1" applyAlignment="1">
      <alignment vertical="center"/>
    </xf>
    <xf numFmtId="3" fontId="7" fillId="0" borderId="0" xfId="0" applyNumberFormat="1" applyFont="1" applyAlignment="1">
      <alignment vertical="center"/>
    </xf>
    <xf numFmtId="0" fontId="3" fillId="0" borderId="0" xfId="0" applyFont="1" applyFill="1" applyAlignment="1">
      <alignment vertical="center"/>
    </xf>
    <xf numFmtId="0" fontId="7" fillId="6" borderId="3" xfId="0" applyFont="1" applyFill="1" applyBorder="1" applyAlignment="1">
      <alignment vertical="center"/>
    </xf>
    <xf numFmtId="3" fontId="3" fillId="0" borderId="0" xfId="0" applyNumberFormat="1" applyFont="1" applyBorder="1" applyAlignment="1">
      <alignment vertical="center"/>
    </xf>
    <xf numFmtId="3" fontId="3" fillId="0" borderId="0" xfId="0" applyNumberFormat="1" applyFont="1" applyFill="1" applyBorder="1" applyAlignment="1">
      <alignment vertical="center"/>
    </xf>
    <xf numFmtId="0" fontId="7" fillId="2" borderId="1" xfId="0" applyFont="1" applyFill="1" applyBorder="1" applyAlignment="1">
      <alignment vertical="center" wrapText="1"/>
    </xf>
    <xf numFmtId="0" fontId="0" fillId="0" borderId="0" xfId="0" applyAlignment="1">
      <alignment horizontal="center" vertical="center" wrapText="1"/>
    </xf>
    <xf numFmtId="0" fontId="7" fillId="3"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0" fillId="6" borderId="3" xfId="0" applyFont="1" applyFill="1" applyBorder="1" applyAlignment="1">
      <alignment vertical="center" wrapText="1"/>
    </xf>
    <xf numFmtId="0" fontId="20" fillId="5" borderId="3" xfId="0" applyFont="1" applyFill="1" applyBorder="1" applyAlignment="1">
      <alignment vertical="center" wrapText="1"/>
    </xf>
    <xf numFmtId="0" fontId="20" fillId="0" borderId="3" xfId="0" applyFont="1" applyFill="1" applyBorder="1" applyAlignment="1">
      <alignment horizontal="left" vertical="center"/>
    </xf>
    <xf numFmtId="0" fontId="22" fillId="12" borderId="3" xfId="0" applyFont="1" applyFill="1" applyBorder="1" applyAlignment="1">
      <alignment vertical="center" wrapText="1"/>
    </xf>
    <xf numFmtId="0" fontId="22" fillId="11" borderId="3" xfId="0" applyFont="1" applyFill="1" applyBorder="1" applyAlignment="1">
      <alignment vertical="center" wrapText="1"/>
    </xf>
    <xf numFmtId="3" fontId="16" fillId="0" borderId="0" xfId="0" applyNumberFormat="1" applyFont="1" applyAlignment="1">
      <alignment horizontal="center" vertical="center"/>
    </xf>
    <xf numFmtId="3" fontId="9" fillId="2" borderId="1" xfId="0" applyNumberFormat="1" applyFont="1" applyFill="1" applyBorder="1" applyAlignment="1">
      <alignment horizontal="center" vertical="center" wrapText="1"/>
    </xf>
    <xf numFmtId="3" fontId="9" fillId="6" borderId="3" xfId="0" applyNumberFormat="1" applyFont="1" applyFill="1" applyBorder="1" applyAlignment="1">
      <alignment horizontal="center" vertical="center"/>
    </xf>
    <xf numFmtId="3" fontId="9" fillId="6" borderId="3" xfId="0" applyNumberFormat="1" applyFont="1" applyFill="1" applyBorder="1" applyAlignment="1">
      <alignment horizontal="center" vertical="center" wrapText="1"/>
    </xf>
    <xf numFmtId="3" fontId="16" fillId="6" borderId="3" xfId="0" applyNumberFormat="1" applyFont="1" applyFill="1" applyBorder="1" applyAlignment="1">
      <alignment horizontal="center" vertical="center"/>
    </xf>
    <xf numFmtId="3" fontId="9" fillId="0" borderId="3"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xf>
    <xf numFmtId="3" fontId="16" fillId="6" borderId="3" xfId="2" applyNumberFormat="1" applyFont="1" applyFill="1" applyBorder="1" applyAlignment="1">
      <alignment horizontal="center" vertical="center"/>
    </xf>
    <xf numFmtId="3" fontId="16" fillId="0" borderId="3" xfId="0" applyNumberFormat="1" applyFont="1" applyBorder="1" applyAlignment="1">
      <alignment horizontal="center" vertical="center" wrapText="1"/>
    </xf>
    <xf numFmtId="3" fontId="16" fillId="0" borderId="3" xfId="0" applyNumberFormat="1" applyFont="1" applyFill="1" applyBorder="1" applyAlignment="1">
      <alignment horizontal="center" vertical="center" wrapText="1"/>
    </xf>
    <xf numFmtId="3" fontId="16" fillId="0" borderId="3" xfId="2" applyNumberFormat="1" applyFont="1" applyFill="1" applyBorder="1" applyAlignment="1">
      <alignment horizontal="center" vertical="center"/>
    </xf>
    <xf numFmtId="3" fontId="24" fillId="12" borderId="3" xfId="0" applyNumberFormat="1" applyFont="1" applyFill="1" applyBorder="1" applyAlignment="1">
      <alignment horizontal="center" vertical="center"/>
    </xf>
    <xf numFmtId="3" fontId="24" fillId="0" borderId="3" xfId="0" applyNumberFormat="1" applyFont="1" applyFill="1" applyBorder="1" applyAlignment="1">
      <alignment horizontal="center" vertical="center"/>
    </xf>
    <xf numFmtId="3" fontId="16" fillId="0" borderId="3" xfId="0" applyNumberFormat="1" applyFont="1" applyBorder="1" applyAlignment="1">
      <alignment horizontal="center" vertical="center"/>
    </xf>
    <xf numFmtId="3" fontId="14" fillId="2" borderId="19" xfId="0" applyNumberFormat="1" applyFont="1" applyFill="1" applyBorder="1" applyAlignment="1">
      <alignment horizontal="center" vertical="center" wrapText="1"/>
    </xf>
    <xf numFmtId="3" fontId="5" fillId="6" borderId="20" xfId="0" applyNumberFormat="1"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6" borderId="20" xfId="2" applyNumberFormat="1" applyFont="1" applyFill="1" applyBorder="1" applyAlignment="1">
      <alignment horizontal="center" vertical="center"/>
    </xf>
    <xf numFmtId="3" fontId="0" fillId="6" borderId="20" xfId="2" applyNumberFormat="1" applyFont="1" applyFill="1" applyBorder="1" applyAlignment="1">
      <alignment horizontal="center" vertical="center"/>
    </xf>
    <xf numFmtId="3" fontId="0" fillId="6" borderId="20" xfId="0" applyNumberFormat="1" applyFont="1" applyFill="1" applyBorder="1" applyAlignment="1">
      <alignment horizontal="center" vertical="center"/>
    </xf>
    <xf numFmtId="3" fontId="5" fillId="0" borderId="20" xfId="0" applyNumberFormat="1" applyFont="1" applyBorder="1" applyAlignment="1">
      <alignment horizontal="center" vertical="center" wrapText="1"/>
    </xf>
    <xf numFmtId="3" fontId="5" fillId="0" borderId="20" xfId="0" applyNumberFormat="1" applyFont="1" applyFill="1" applyBorder="1" applyAlignment="1">
      <alignment horizontal="center" vertical="center" wrapText="1"/>
    </xf>
    <xf numFmtId="3" fontId="7" fillId="0" borderId="20" xfId="0" applyNumberFormat="1" applyFont="1" applyBorder="1" applyAlignment="1">
      <alignment horizontal="center" vertical="center" wrapText="1"/>
    </xf>
    <xf numFmtId="3" fontId="5" fillId="0" borderId="20" xfId="2" applyNumberFormat="1" applyFont="1" applyFill="1" applyBorder="1" applyAlignment="1">
      <alignment horizontal="center" vertical="center"/>
    </xf>
    <xf numFmtId="3" fontId="5" fillId="0" borderId="20" xfId="0" applyNumberFormat="1" applyFont="1" applyBorder="1" applyAlignment="1">
      <alignment horizontal="center" vertical="center"/>
    </xf>
    <xf numFmtId="3" fontId="11" fillId="12" borderId="20" xfId="1" applyNumberFormat="1" applyFont="1" applyFill="1" applyBorder="1" applyAlignment="1">
      <alignment horizontal="center" vertical="center"/>
    </xf>
    <xf numFmtId="3" fontId="5" fillId="0" borderId="20" xfId="1" applyNumberFormat="1" applyFont="1" applyBorder="1" applyAlignment="1">
      <alignment horizontal="center" vertical="center" wrapText="1"/>
    </xf>
    <xf numFmtId="3" fontId="16" fillId="6" borderId="22" xfId="0" applyNumberFormat="1" applyFont="1" applyFill="1" applyBorder="1" applyAlignment="1">
      <alignment horizontal="center" vertical="center"/>
    </xf>
    <xf numFmtId="3" fontId="16" fillId="6" borderId="22" xfId="2" applyNumberFormat="1" applyFont="1" applyFill="1" applyBorder="1" applyAlignment="1">
      <alignment horizontal="center" vertical="center"/>
    </xf>
    <xf numFmtId="3" fontId="24" fillId="12" borderId="22" xfId="1" applyNumberFormat="1" applyFont="1" applyFill="1" applyBorder="1" applyAlignment="1">
      <alignment horizontal="center" vertical="center"/>
    </xf>
    <xf numFmtId="3" fontId="16" fillId="6" borderId="22" xfId="1" applyNumberFormat="1" applyFont="1" applyFill="1" applyBorder="1" applyAlignment="1">
      <alignment horizontal="center" vertical="center"/>
    </xf>
    <xf numFmtId="3" fontId="24" fillId="12" borderId="22" xfId="0" applyNumberFormat="1" applyFont="1" applyFill="1" applyBorder="1" applyAlignment="1">
      <alignment horizontal="center" vertical="center"/>
    </xf>
    <xf numFmtId="0" fontId="22" fillId="11" borderId="23" xfId="0" applyFont="1" applyFill="1" applyBorder="1" applyAlignment="1">
      <alignment vertical="center" wrapText="1"/>
    </xf>
    <xf numFmtId="3" fontId="16" fillId="0" borderId="23" xfId="0" applyNumberFormat="1" applyFont="1" applyFill="1" applyBorder="1" applyAlignment="1">
      <alignment horizontal="center" vertical="center" wrapText="1"/>
    </xf>
    <xf numFmtId="0" fontId="20" fillId="2" borderId="17" xfId="0" applyFont="1" applyFill="1" applyBorder="1" applyAlignment="1">
      <alignment horizontal="center" vertical="center" wrapText="1"/>
    </xf>
    <xf numFmtId="3" fontId="9" fillId="2" borderId="17" xfId="0" applyNumberFormat="1" applyFont="1" applyFill="1" applyBorder="1" applyAlignment="1">
      <alignment horizontal="center" vertical="center" wrapText="1"/>
    </xf>
    <xf numFmtId="3" fontId="9" fillId="2" borderId="24" xfId="0" applyNumberFormat="1" applyFont="1" applyFill="1" applyBorder="1" applyAlignment="1">
      <alignment horizontal="center" vertical="center" wrapText="1"/>
    </xf>
    <xf numFmtId="0" fontId="14" fillId="0" borderId="0" xfId="0" applyFont="1" applyAlignment="1">
      <alignment vertical="center"/>
    </xf>
    <xf numFmtId="3" fontId="14" fillId="0" borderId="0" xfId="0" applyNumberFormat="1" applyFont="1" applyAlignment="1">
      <alignment vertical="center"/>
    </xf>
    <xf numFmtId="0" fontId="14" fillId="6" borderId="3" xfId="0" applyFont="1" applyFill="1" applyBorder="1" applyAlignment="1">
      <alignment vertical="center"/>
    </xf>
    <xf numFmtId="0" fontId="9" fillId="0" borderId="0" xfId="0" applyFont="1" applyAlignment="1">
      <alignment vertical="center"/>
    </xf>
    <xf numFmtId="3" fontId="9" fillId="0" borderId="0" xfId="0" applyNumberFormat="1" applyFont="1" applyAlignment="1">
      <alignment vertical="center"/>
    </xf>
    <xf numFmtId="0" fontId="3" fillId="0" borderId="0" xfId="0" applyFont="1" applyAlignment="1">
      <alignment vertical="center" wrapText="1"/>
    </xf>
    <xf numFmtId="3" fontId="14" fillId="6" borderId="3" xfId="0" applyNumberFormat="1" applyFont="1" applyFill="1" applyBorder="1" applyAlignment="1">
      <alignment horizontal="center" vertical="center"/>
    </xf>
    <xf numFmtId="3" fontId="14" fillId="6" borderId="3"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wrapText="1"/>
    </xf>
    <xf numFmtId="3" fontId="14" fillId="6" borderId="3" xfId="2" applyNumberFormat="1" applyFont="1" applyFill="1" applyBorder="1" applyAlignment="1">
      <alignment horizontal="center" vertical="center"/>
    </xf>
    <xf numFmtId="3" fontId="14" fillId="0" borderId="3" xfId="0"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0" xfId="0" applyNumberFormat="1" applyFont="1" applyAlignment="1">
      <alignment horizontal="center" vertical="center"/>
    </xf>
    <xf numFmtId="3" fontId="14" fillId="0" borderId="0" xfId="0" applyNumberFormat="1" applyFont="1" applyFill="1" applyBorder="1" applyAlignment="1">
      <alignment vertical="center"/>
    </xf>
    <xf numFmtId="0" fontId="9" fillId="0" borderId="0" xfId="0" applyFont="1" applyAlignment="1">
      <alignment horizontal="center" vertical="center"/>
    </xf>
    <xf numFmtId="0" fontId="5" fillId="0" borderId="0" xfId="0" applyFont="1"/>
    <xf numFmtId="0" fontId="7" fillId="0" borderId="0" xfId="0" applyFont="1" applyAlignment="1">
      <alignment vertical="center"/>
    </xf>
    <xf numFmtId="0" fontId="20" fillId="0" borderId="0" xfId="0" applyFont="1" applyAlignment="1">
      <alignment horizontal="center" vertical="center"/>
    </xf>
    <xf numFmtId="0" fontId="19" fillId="0" borderId="0" xfId="0" applyFont="1" applyAlignment="1">
      <alignment horizontal="center"/>
    </xf>
    <xf numFmtId="0" fontId="14" fillId="6" borderId="3" xfId="0" applyFont="1" applyFill="1" applyBorder="1" applyAlignment="1">
      <alignment vertical="center" wrapText="1"/>
    </xf>
    <xf numFmtId="0" fontId="14" fillId="5" borderId="3" xfId="0" applyFont="1" applyFill="1" applyBorder="1" applyAlignment="1">
      <alignment vertical="center" wrapText="1"/>
    </xf>
    <xf numFmtId="0" fontId="14" fillId="0" borderId="3" xfId="0" applyFont="1" applyFill="1" applyBorder="1" applyAlignment="1">
      <alignment horizontal="left" vertical="center"/>
    </xf>
    <xf numFmtId="0" fontId="14" fillId="0" borderId="0" xfId="2" applyNumberFormat="1" applyFont="1" applyBorder="1" applyAlignment="1">
      <alignment horizontal="center" vertical="center"/>
    </xf>
    <xf numFmtId="0" fontId="14" fillId="13" borderId="3" xfId="0" applyFont="1" applyFill="1" applyBorder="1" applyAlignment="1">
      <alignment vertical="center"/>
    </xf>
    <xf numFmtId="0" fontId="14" fillId="9" borderId="3" xfId="0" applyFont="1" applyFill="1" applyBorder="1" applyAlignment="1">
      <alignment vertical="center"/>
    </xf>
    <xf numFmtId="0" fontId="14" fillId="14" borderId="18" xfId="0" applyFont="1" applyFill="1" applyBorder="1" applyAlignment="1">
      <alignment vertical="center"/>
    </xf>
    <xf numFmtId="0" fontId="7" fillId="2" borderId="5" xfId="0" applyFont="1" applyFill="1" applyBorder="1" applyAlignment="1">
      <alignment horizontal="center" vertical="center" wrapText="1"/>
    </xf>
    <xf numFmtId="0" fontId="20" fillId="5" borderId="3"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9" fillId="2" borderId="4" xfId="0" applyFont="1" applyFill="1" applyBorder="1" applyAlignment="1">
      <alignment horizontal="center" vertical="center"/>
    </xf>
    <xf numFmtId="0" fontId="14" fillId="2" borderId="17" xfId="0" applyFont="1" applyFill="1" applyBorder="1" applyAlignment="1">
      <alignment vertical="center" wrapText="1"/>
    </xf>
    <xf numFmtId="0" fontId="15" fillId="0" borderId="0" xfId="0" applyFont="1" applyAlignment="1">
      <alignment vertical="center" wrapText="1"/>
    </xf>
    <xf numFmtId="0" fontId="0" fillId="0" borderId="0" xfId="0" applyAlignment="1">
      <alignment vertical="center"/>
    </xf>
    <xf numFmtId="0" fontId="16" fillId="0" borderId="0" xfId="0" applyFont="1" applyAlignment="1">
      <alignment horizontal="center" vertical="center"/>
    </xf>
    <xf numFmtId="0" fontId="19" fillId="0" borderId="0" xfId="0" applyFont="1" applyAlignment="1">
      <alignment vertical="center"/>
    </xf>
    <xf numFmtId="3" fontId="16" fillId="0" borderId="0" xfId="0" applyNumberFormat="1" applyFont="1" applyAlignment="1">
      <alignment vertical="center"/>
    </xf>
    <xf numFmtId="0" fontId="0" fillId="0" borderId="0" xfId="0" applyFill="1" applyAlignment="1">
      <alignment vertical="center"/>
    </xf>
    <xf numFmtId="0" fontId="20" fillId="6" borderId="3" xfId="0" applyFont="1" applyFill="1" applyBorder="1" applyAlignment="1">
      <alignment vertical="center"/>
    </xf>
    <xf numFmtId="3" fontId="16" fillId="0" borderId="0" xfId="0" applyNumberFormat="1" applyFont="1" applyBorder="1" applyAlignment="1">
      <alignment vertical="center"/>
    </xf>
    <xf numFmtId="3" fontId="16" fillId="0" borderId="0" xfId="0" applyNumberFormat="1" applyFont="1" applyFill="1" applyBorder="1" applyAlignment="1">
      <alignment vertical="center"/>
    </xf>
    <xf numFmtId="0" fontId="7" fillId="0" borderId="0" xfId="0" applyFont="1" applyAlignment="1">
      <alignment horizontal="center" vertical="center"/>
    </xf>
    <xf numFmtId="0" fontId="19" fillId="0" borderId="0" xfId="0" applyFont="1" applyAlignment="1">
      <alignment horizontal="center" vertical="center"/>
    </xf>
    <xf numFmtId="0" fontId="9" fillId="2" borderId="16" xfId="0" applyFont="1" applyFill="1" applyBorder="1" applyAlignment="1">
      <alignment horizontal="center" vertical="center"/>
    </xf>
    <xf numFmtId="3" fontId="5" fillId="6" borderId="7" xfId="0" applyNumberFormat="1" applyFont="1" applyFill="1" applyBorder="1" applyAlignment="1">
      <alignment horizontal="center" vertical="center"/>
    </xf>
    <xf numFmtId="3" fontId="5" fillId="0" borderId="7" xfId="0" applyNumberFormat="1" applyFont="1" applyBorder="1" applyAlignment="1">
      <alignment horizontal="center" vertical="center"/>
    </xf>
    <xf numFmtId="3" fontId="11" fillId="12" borderId="7" xfId="1" applyNumberFormat="1" applyFont="1" applyFill="1" applyBorder="1" applyAlignment="1">
      <alignment horizontal="center" vertical="center"/>
    </xf>
    <xf numFmtId="3" fontId="5" fillId="0" borderId="7" xfId="1" applyNumberFormat="1" applyFont="1" applyBorder="1" applyAlignment="1">
      <alignment horizontal="center" vertical="center" wrapText="1"/>
    </xf>
    <xf numFmtId="3" fontId="5" fillId="6" borderId="7" xfId="1" applyNumberFormat="1" applyFont="1" applyFill="1" applyBorder="1" applyAlignment="1">
      <alignment horizontal="center" vertical="center"/>
    </xf>
    <xf numFmtId="3" fontId="5" fillId="0" borderId="7" xfId="0" applyNumberFormat="1" applyFont="1" applyBorder="1" applyAlignment="1">
      <alignment horizontal="center" vertical="center" wrapText="1"/>
    </xf>
    <xf numFmtId="3" fontId="9" fillId="0" borderId="31" xfId="0" applyNumberFormat="1" applyFont="1" applyBorder="1" applyAlignment="1">
      <alignment horizontal="center" vertical="center" wrapText="1"/>
    </xf>
    <xf numFmtId="3" fontId="3" fillId="0" borderId="31" xfId="0" applyNumberFormat="1" applyFont="1" applyFill="1" applyBorder="1" applyAlignment="1">
      <alignment horizontal="center" vertical="center"/>
    </xf>
    <xf numFmtId="3" fontId="13" fillId="0" borderId="31" xfId="0" applyNumberFormat="1" applyFont="1" applyFill="1" applyBorder="1" applyAlignment="1">
      <alignment horizontal="center" vertical="center"/>
    </xf>
    <xf numFmtId="3" fontId="7" fillId="0" borderId="31" xfId="0" applyNumberFormat="1" applyFont="1" applyBorder="1" applyAlignment="1">
      <alignment horizontal="center" vertical="center" wrapText="1"/>
    </xf>
    <xf numFmtId="3" fontId="7" fillId="0" borderId="31" xfId="0" applyNumberFormat="1" applyFont="1" applyFill="1" applyBorder="1" applyAlignment="1">
      <alignment horizontal="center" vertical="center"/>
    </xf>
    <xf numFmtId="0" fontId="7" fillId="0" borderId="0" xfId="0" applyFont="1" applyAlignment="1">
      <alignment horizontal="center" vertical="center"/>
    </xf>
    <xf numFmtId="3" fontId="33" fillId="12" borderId="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0" fontId="3" fillId="0" borderId="0" xfId="0" applyFont="1" applyFill="1" applyBorder="1" applyAlignment="1">
      <alignment vertical="center"/>
    </xf>
    <xf numFmtId="0" fontId="5" fillId="0" borderId="0" xfId="0" applyFont="1" applyAlignment="1">
      <alignment vertical="center" wrapText="1"/>
    </xf>
    <xf numFmtId="0" fontId="5" fillId="6"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5" fillId="6" borderId="3" xfId="2" applyNumberFormat="1" applyFont="1" applyFill="1" applyBorder="1" applyAlignment="1">
      <alignment horizontal="center" vertical="center" wrapText="1"/>
    </xf>
    <xf numFmtId="0" fontId="5" fillId="6" borderId="3" xfId="0" applyNumberFormat="1" applyFont="1" applyFill="1" applyBorder="1" applyAlignment="1">
      <alignment horizontal="center" vertical="center" wrapText="1"/>
    </xf>
    <xf numFmtId="9" fontId="0" fillId="6" borderId="3" xfId="2" applyFont="1" applyFill="1" applyBorder="1" applyAlignment="1">
      <alignment horizontal="center" vertical="center" wrapText="1"/>
    </xf>
    <xf numFmtId="0" fontId="5" fillId="0" borderId="3" xfId="2" applyNumberFormat="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xf>
    <xf numFmtId="4" fontId="9" fillId="0" borderId="3"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xf>
    <xf numFmtId="4" fontId="16" fillId="0" borderId="3" xfId="0" applyNumberFormat="1" applyFont="1" applyFill="1" applyBorder="1" applyAlignment="1">
      <alignment horizontal="center" vertical="center" wrapText="1"/>
    </xf>
    <xf numFmtId="4" fontId="16" fillId="0" borderId="3" xfId="2" applyNumberFormat="1" applyFont="1" applyFill="1" applyBorder="1" applyAlignment="1">
      <alignment horizontal="center" vertical="center"/>
    </xf>
    <xf numFmtId="4" fontId="33" fillId="0" borderId="3" xfId="0" applyNumberFormat="1" applyFont="1" applyFill="1" applyBorder="1" applyAlignment="1">
      <alignment horizontal="center" vertical="center"/>
    </xf>
    <xf numFmtId="3" fontId="33" fillId="0" borderId="23" xfId="0" applyNumberFormat="1" applyFont="1" applyFill="1" applyBorder="1" applyAlignment="1">
      <alignment horizontal="center" vertical="center"/>
    </xf>
    <xf numFmtId="3" fontId="33" fillId="0" borderId="3" xfId="0" applyNumberFormat="1" applyFont="1" applyFill="1" applyBorder="1" applyAlignment="1">
      <alignment horizontal="center" vertical="center"/>
    </xf>
    <xf numFmtId="0" fontId="8" fillId="0" borderId="3" xfId="0" applyFont="1" applyFill="1" applyBorder="1" applyAlignment="1">
      <alignment vertical="center" wrapText="1"/>
    </xf>
    <xf numFmtId="4" fontId="14" fillId="0" borderId="3" xfId="0" applyNumberFormat="1" applyFont="1" applyFill="1" applyBorder="1" applyAlignment="1">
      <alignment horizontal="center" vertical="center"/>
    </xf>
    <xf numFmtId="3" fontId="14" fillId="0" borderId="3" xfId="3" applyNumberFormat="1" applyFont="1" applyFill="1" applyBorder="1" applyAlignment="1">
      <alignment horizontal="center" vertical="center"/>
    </xf>
    <xf numFmtId="3" fontId="3" fillId="0" borderId="3" xfId="2"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7" fillId="2" borderId="17" xfId="0" applyFont="1" applyFill="1" applyBorder="1" applyAlignment="1">
      <alignment vertical="center"/>
    </xf>
    <xf numFmtId="0" fontId="14" fillId="2" borderId="17" xfId="0" applyFont="1" applyFill="1" applyBorder="1" applyAlignment="1">
      <alignment horizontal="center" vertical="center" wrapText="1"/>
    </xf>
    <xf numFmtId="3" fontId="14" fillId="2" borderId="17" xfId="0" applyNumberFormat="1" applyFont="1" applyFill="1" applyBorder="1" applyAlignment="1">
      <alignment horizontal="center" vertical="center" wrapText="1"/>
    </xf>
    <xf numFmtId="0" fontId="14" fillId="2" borderId="17" xfId="0" applyFont="1" applyFill="1" applyBorder="1" applyAlignment="1">
      <alignment horizontal="center" vertical="center"/>
    </xf>
    <xf numFmtId="3" fontId="7" fillId="2" borderId="17" xfId="0" applyNumberFormat="1" applyFont="1" applyFill="1" applyBorder="1" applyAlignment="1">
      <alignment horizontal="center" vertical="center"/>
    </xf>
    <xf numFmtId="3" fontId="7" fillId="2" borderId="17" xfId="0" applyNumberFormat="1" applyFont="1" applyFill="1" applyBorder="1" applyAlignment="1">
      <alignment horizontal="center" vertical="center" wrapText="1"/>
    </xf>
    <xf numFmtId="0" fontId="7" fillId="3" borderId="17" xfId="0" applyFont="1" applyFill="1" applyBorder="1" applyAlignment="1">
      <alignment horizontal="center" vertical="center"/>
    </xf>
    <xf numFmtId="0" fontId="7" fillId="2" borderId="21" xfId="0" applyFont="1" applyFill="1" applyBorder="1" applyAlignment="1">
      <alignment horizontal="center" vertical="center" wrapText="1"/>
    </xf>
    <xf numFmtId="0" fontId="14" fillId="5" borderId="23" xfId="0" applyFont="1" applyFill="1" applyBorder="1" applyAlignment="1">
      <alignment vertical="center" wrapText="1"/>
    </xf>
    <xf numFmtId="3" fontId="9" fillId="0" borderId="33" xfId="0" applyNumberFormat="1" applyFont="1" applyBorder="1" applyAlignment="1">
      <alignment horizontal="center" vertical="center" wrapText="1"/>
    </xf>
    <xf numFmtId="3" fontId="7" fillId="0" borderId="23" xfId="0" applyNumberFormat="1" applyFont="1" applyBorder="1" applyAlignment="1">
      <alignment horizontal="center" vertical="center" wrapText="1"/>
    </xf>
    <xf numFmtId="0" fontId="7" fillId="0" borderId="0" xfId="0" applyFont="1" applyAlignment="1">
      <alignment horizontal="center" vertical="center"/>
    </xf>
    <xf numFmtId="4" fontId="9" fillId="0" borderId="3" xfId="0" applyNumberFormat="1" applyFont="1" applyBorder="1" applyAlignment="1">
      <alignment horizontal="center" vertical="center" wrapText="1"/>
    </xf>
    <xf numFmtId="3" fontId="14" fillId="14" borderId="3" xfId="0" applyNumberFormat="1" applyFont="1" applyFill="1" applyBorder="1" applyAlignment="1">
      <alignment horizontal="center" vertical="center"/>
    </xf>
    <xf numFmtId="3" fontId="33" fillId="9" borderId="23" xfId="0" applyNumberFormat="1" applyFont="1" applyFill="1" applyBorder="1" applyAlignment="1">
      <alignment horizontal="center" vertical="center"/>
    </xf>
    <xf numFmtId="3" fontId="9" fillId="21" borderId="3" xfId="0" applyNumberFormat="1" applyFont="1" applyFill="1" applyBorder="1" applyAlignment="1">
      <alignment horizontal="center" vertical="center" wrapText="1"/>
    </xf>
    <xf numFmtId="3" fontId="14" fillId="20" borderId="3" xfId="0" applyNumberFormat="1" applyFont="1" applyFill="1" applyBorder="1" applyAlignment="1">
      <alignment horizontal="center" vertical="center"/>
    </xf>
    <xf numFmtId="4" fontId="14" fillId="20" borderId="3" xfId="0" applyNumberFormat="1" applyFont="1" applyFill="1" applyBorder="1" applyAlignment="1">
      <alignment horizontal="center" vertical="center" wrapText="1"/>
    </xf>
    <xf numFmtId="3" fontId="14" fillId="20" borderId="3" xfId="0" applyNumberFormat="1" applyFont="1" applyFill="1" applyBorder="1" applyAlignment="1">
      <alignment horizontal="center" vertical="center" wrapText="1"/>
    </xf>
    <xf numFmtId="3" fontId="14" fillId="20" borderId="3" xfId="3" applyNumberFormat="1" applyFont="1" applyFill="1" applyBorder="1" applyAlignment="1">
      <alignment horizontal="center" vertical="center"/>
    </xf>
    <xf numFmtId="10" fontId="16" fillId="0" borderId="3" xfId="2" applyNumberFormat="1" applyFont="1" applyFill="1" applyBorder="1" applyAlignment="1">
      <alignment horizontal="center" vertical="center" wrapText="1"/>
    </xf>
    <xf numFmtId="4" fontId="5" fillId="0" borderId="20" xfId="0" applyNumberFormat="1" applyFont="1" applyBorder="1" applyAlignment="1">
      <alignment horizontal="center" vertical="center" wrapText="1"/>
    </xf>
    <xf numFmtId="9" fontId="5" fillId="0" borderId="20" xfId="2" applyFont="1" applyBorder="1" applyAlignment="1">
      <alignment horizontal="center" vertical="center" wrapText="1"/>
    </xf>
    <xf numFmtId="10" fontId="5" fillId="0" borderId="20" xfId="2" applyNumberFormat="1" applyFont="1" applyBorder="1" applyAlignment="1">
      <alignment horizontal="center" vertical="center" wrapText="1"/>
    </xf>
    <xf numFmtId="10" fontId="14" fillId="2" borderId="1" xfId="2" applyNumberFormat="1" applyFont="1" applyFill="1" applyBorder="1" applyAlignment="1">
      <alignment horizontal="center" vertical="center" wrapText="1"/>
    </xf>
    <xf numFmtId="10" fontId="5" fillId="6" borderId="3" xfId="2" applyNumberFormat="1" applyFont="1" applyFill="1" applyBorder="1" applyAlignment="1">
      <alignment horizontal="center" vertical="center"/>
    </xf>
    <xf numFmtId="10" fontId="0" fillId="6" borderId="3" xfId="2" applyNumberFormat="1" applyFont="1" applyFill="1" applyBorder="1" applyAlignment="1">
      <alignment horizontal="center" vertical="center"/>
    </xf>
    <xf numFmtId="10" fontId="11" fillId="12" borderId="3" xfId="2" applyNumberFormat="1" applyFont="1" applyFill="1" applyBorder="1" applyAlignment="1">
      <alignment horizontal="center" vertical="center"/>
    </xf>
    <xf numFmtId="10" fontId="0" fillId="0" borderId="0" xfId="2" applyNumberFormat="1" applyFont="1" applyAlignment="1">
      <alignment horizontal="center" vertical="center"/>
    </xf>
    <xf numFmtId="0" fontId="5" fillId="0" borderId="8" xfId="0" applyNumberFormat="1" applyFont="1" applyFill="1" applyBorder="1" applyAlignment="1">
      <alignment horizontal="center" vertical="center" wrapText="1"/>
    </xf>
    <xf numFmtId="3" fontId="9" fillId="6" borderId="3" xfId="2" applyNumberFormat="1" applyFont="1" applyFill="1" applyBorder="1" applyAlignment="1">
      <alignment horizontal="center" vertical="center"/>
    </xf>
    <xf numFmtId="3" fontId="36" fillId="21" borderId="3" xfId="0" applyNumberFormat="1" applyFont="1" applyFill="1" applyBorder="1" applyAlignment="1">
      <alignment horizontal="center" vertical="center"/>
    </xf>
    <xf numFmtId="3" fontId="36" fillId="0" borderId="3" xfId="0" applyNumberFormat="1" applyFont="1" applyFill="1" applyBorder="1" applyAlignment="1">
      <alignment horizontal="center" vertical="center"/>
    </xf>
    <xf numFmtId="10" fontId="9" fillId="0" borderId="3" xfId="2" applyNumberFormat="1" applyFont="1" applyBorder="1" applyAlignment="1">
      <alignment horizontal="center" vertical="center" wrapText="1"/>
    </xf>
    <xf numFmtId="3" fontId="9" fillId="20" borderId="3" xfId="0" applyNumberFormat="1" applyFont="1" applyFill="1" applyBorder="1" applyAlignment="1">
      <alignment horizontal="center" vertical="center"/>
    </xf>
    <xf numFmtId="3" fontId="9" fillId="9" borderId="3" xfId="3" applyNumberFormat="1" applyFont="1" applyFill="1" applyBorder="1" applyAlignment="1">
      <alignment horizontal="center" vertical="center"/>
    </xf>
    <xf numFmtId="3" fontId="9" fillId="9" borderId="3" xfId="0" applyNumberFormat="1" applyFont="1" applyFill="1" applyBorder="1" applyAlignment="1">
      <alignment horizontal="center" vertical="center"/>
    </xf>
    <xf numFmtId="3" fontId="9" fillId="0" borderId="3" xfId="2" applyNumberFormat="1" applyFont="1" applyFill="1" applyBorder="1" applyAlignment="1">
      <alignment horizontal="center" vertical="center"/>
    </xf>
    <xf numFmtId="4" fontId="9" fillId="0" borderId="3" xfId="2" applyNumberFormat="1" applyFont="1" applyFill="1" applyBorder="1" applyAlignment="1">
      <alignment horizontal="center" vertical="center"/>
    </xf>
    <xf numFmtId="4" fontId="9" fillId="20" borderId="3" xfId="2" applyNumberFormat="1" applyFont="1" applyFill="1" applyBorder="1" applyAlignment="1">
      <alignment horizontal="center" vertical="center"/>
    </xf>
    <xf numFmtId="3" fontId="9" fillId="20" borderId="3" xfId="2" applyNumberFormat="1" applyFont="1" applyFill="1" applyBorder="1" applyAlignment="1">
      <alignment horizontal="center" vertical="center"/>
    </xf>
    <xf numFmtId="3" fontId="33" fillId="11" borderId="3" xfId="0" applyNumberFormat="1" applyFont="1" applyFill="1" applyBorder="1" applyAlignment="1">
      <alignment horizontal="center" vertical="center"/>
    </xf>
    <xf numFmtId="3" fontId="33" fillId="9" borderId="3" xfId="0" applyNumberFormat="1" applyFont="1" applyFill="1" applyBorder="1" applyAlignment="1">
      <alignment horizontal="center" vertical="center"/>
    </xf>
    <xf numFmtId="0" fontId="15" fillId="0" borderId="0" xfId="0" applyFont="1" applyAlignment="1">
      <alignment horizontal="center" vertical="center" wrapText="1"/>
    </xf>
    <xf numFmtId="0" fontId="15" fillId="2" borderId="1" xfId="0" applyFont="1" applyFill="1" applyBorder="1" applyAlignment="1">
      <alignment horizontal="center" vertical="center" wrapText="1"/>
    </xf>
    <xf numFmtId="0" fontId="9" fillId="0" borderId="3" xfId="0" applyFont="1" applyFill="1" applyBorder="1" applyAlignment="1">
      <alignment vertical="center"/>
    </xf>
    <xf numFmtId="10" fontId="5" fillId="9" borderId="3" xfId="2" applyNumberFormat="1" applyFont="1" applyFill="1" applyBorder="1" applyAlignment="1">
      <alignment horizontal="center" vertical="center"/>
    </xf>
    <xf numFmtId="4" fontId="16" fillId="0" borderId="3" xfId="0" applyNumberFormat="1" applyFont="1" applyBorder="1" applyAlignment="1">
      <alignment horizontal="center" vertical="center"/>
    </xf>
    <xf numFmtId="4" fontId="14" fillId="0" borderId="3" xfId="0"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xf>
    <xf numFmtId="3" fontId="14" fillId="6" borderId="17" xfId="2" applyNumberFormat="1" applyFont="1" applyFill="1" applyBorder="1" applyAlignment="1">
      <alignment horizontal="center" vertical="center"/>
    </xf>
    <xf numFmtId="3" fontId="14" fillId="0" borderId="23" xfId="0" applyNumberFormat="1" applyFont="1" applyBorder="1" applyAlignment="1">
      <alignment horizontal="center" vertical="center" wrapText="1"/>
    </xf>
    <xf numFmtId="3" fontId="14" fillId="6" borderId="8" xfId="2" applyNumberFormat="1" applyFont="1" applyFill="1" applyBorder="1" applyAlignment="1">
      <alignment horizontal="center" vertical="center"/>
    </xf>
    <xf numFmtId="0" fontId="20" fillId="0" borderId="0" xfId="2" applyNumberFormat="1" applyFont="1" applyFill="1" applyBorder="1" applyAlignment="1">
      <alignment horizontal="center" vertical="center"/>
    </xf>
    <xf numFmtId="0" fontId="19" fillId="0" borderId="0" xfId="0" applyFont="1" applyFill="1" applyBorder="1" applyAlignment="1">
      <alignment vertical="center"/>
    </xf>
    <xf numFmtId="0" fontId="7" fillId="0" borderId="0" xfId="0" applyFont="1" applyAlignment="1">
      <alignment horizontal="center" vertical="center"/>
    </xf>
    <xf numFmtId="3" fontId="16" fillId="10" borderId="22" xfId="0" applyNumberFormat="1" applyFont="1" applyFill="1" applyBorder="1" applyAlignment="1">
      <alignment horizontal="center" vertical="center" wrapText="1"/>
    </xf>
    <xf numFmtId="4" fontId="16" fillId="10" borderId="22" xfId="0" applyNumberFormat="1" applyFont="1" applyFill="1" applyBorder="1" applyAlignment="1">
      <alignment horizontal="center" vertical="center" wrapText="1"/>
    </xf>
    <xf numFmtId="166" fontId="9" fillId="10" borderId="22" xfId="0" applyNumberFormat="1" applyFont="1" applyFill="1" applyBorder="1" applyAlignment="1">
      <alignment horizontal="center" vertical="center" wrapText="1"/>
    </xf>
    <xf numFmtId="4" fontId="16" fillId="10" borderId="22" xfId="0" applyNumberFormat="1" applyFont="1" applyFill="1" applyBorder="1" applyAlignment="1">
      <alignment horizontal="center" vertical="center"/>
    </xf>
    <xf numFmtId="166" fontId="16" fillId="10" borderId="22" xfId="0" applyNumberFormat="1" applyFont="1" applyFill="1" applyBorder="1" applyAlignment="1">
      <alignment horizontal="center" vertical="center" wrapText="1"/>
    </xf>
    <xf numFmtId="166" fontId="16" fillId="10" borderId="22" xfId="0" applyNumberFormat="1" applyFont="1" applyFill="1" applyBorder="1" applyAlignment="1">
      <alignment horizontal="center" vertical="center"/>
    </xf>
    <xf numFmtId="3" fontId="14" fillId="10" borderId="3" xfId="0" applyNumberFormat="1" applyFont="1" applyFill="1" applyBorder="1" applyAlignment="1">
      <alignment horizontal="center" vertical="center"/>
    </xf>
    <xf numFmtId="3" fontId="16" fillId="10" borderId="22" xfId="1" applyNumberFormat="1" applyFont="1" applyFill="1" applyBorder="1" applyAlignment="1">
      <alignment horizontal="center" vertical="center" wrapText="1"/>
    </xf>
    <xf numFmtId="3" fontId="14" fillId="9" borderId="3" xfId="0" applyNumberFormat="1" applyFont="1" applyFill="1" applyBorder="1" applyAlignment="1">
      <alignment horizontal="center" vertical="center" wrapText="1"/>
    </xf>
    <xf numFmtId="0" fontId="7" fillId="0" borderId="0" xfId="0" applyFont="1" applyAlignment="1">
      <alignment horizontal="center" vertical="center"/>
    </xf>
    <xf numFmtId="3" fontId="9" fillId="6" borderId="31" xfId="0" applyNumberFormat="1" applyFont="1" applyFill="1" applyBorder="1" applyAlignment="1">
      <alignment horizontal="center" vertical="center" wrapText="1"/>
    </xf>
    <xf numFmtId="166" fontId="5" fillId="0" borderId="20" xfId="0" applyNumberFormat="1" applyFont="1" applyFill="1" applyBorder="1" applyAlignment="1">
      <alignment horizontal="center" vertical="center"/>
    </xf>
    <xf numFmtId="4" fontId="5" fillId="0" borderId="20" xfId="0" applyNumberFormat="1" applyFont="1" applyFill="1" applyBorder="1" applyAlignment="1">
      <alignment horizontal="center" vertical="center"/>
    </xf>
    <xf numFmtId="4" fontId="7" fillId="0" borderId="3" xfId="0" applyNumberFormat="1" applyFont="1" applyBorder="1" applyAlignment="1">
      <alignment horizontal="center" vertical="center" wrapText="1"/>
    </xf>
    <xf numFmtId="3" fontId="16" fillId="10" borderId="22" xfId="0" applyNumberFormat="1" applyFont="1" applyFill="1" applyBorder="1" applyAlignment="1">
      <alignment horizontal="center" vertical="center"/>
    </xf>
    <xf numFmtId="3" fontId="16" fillId="10" borderId="22" xfId="2" applyNumberFormat="1" applyFont="1" applyFill="1" applyBorder="1" applyAlignment="1">
      <alignment horizontal="center" vertical="center"/>
    </xf>
    <xf numFmtId="4" fontId="14" fillId="10" borderId="3" xfId="0" applyNumberFormat="1" applyFont="1" applyFill="1" applyBorder="1" applyAlignment="1">
      <alignment horizontal="center" vertical="center"/>
    </xf>
    <xf numFmtId="3" fontId="14" fillId="10" borderId="3" xfId="0" applyNumberFormat="1" applyFont="1" applyFill="1" applyBorder="1" applyAlignment="1">
      <alignment horizontal="center" vertical="center" wrapText="1"/>
    </xf>
    <xf numFmtId="4" fontId="14" fillId="10" borderId="3" xfId="0" applyNumberFormat="1" applyFont="1" applyFill="1" applyBorder="1" applyAlignment="1">
      <alignment horizontal="center" vertical="center" wrapText="1"/>
    </xf>
    <xf numFmtId="166" fontId="14" fillId="10" borderId="3" xfId="0" applyNumberFormat="1" applyFont="1" applyFill="1" applyBorder="1" applyAlignment="1">
      <alignment horizontal="center" vertical="center" wrapText="1"/>
    </xf>
    <xf numFmtId="166" fontId="14" fillId="10" borderId="3" xfId="0" applyNumberFormat="1" applyFont="1" applyFill="1" applyBorder="1" applyAlignment="1">
      <alignment horizontal="center" vertical="center"/>
    </xf>
    <xf numFmtId="3" fontId="7" fillId="10" borderId="3" xfId="0" applyNumberFormat="1" applyFont="1" applyFill="1" applyBorder="1" applyAlignment="1">
      <alignment horizontal="center" vertical="center"/>
    </xf>
    <xf numFmtId="3" fontId="7" fillId="10" borderId="3" xfId="0" applyNumberFormat="1" applyFont="1" applyFill="1" applyBorder="1" applyAlignment="1">
      <alignment horizontal="center" vertical="center" wrapText="1"/>
    </xf>
    <xf numFmtId="4" fontId="7" fillId="10" borderId="3" xfId="0" applyNumberFormat="1"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3" fontId="9" fillId="10" borderId="22" xfId="0" applyNumberFormat="1" applyFont="1" applyFill="1" applyBorder="1" applyAlignment="1">
      <alignment horizontal="center" vertical="center" wrapText="1"/>
    </xf>
    <xf numFmtId="4" fontId="16" fillId="9" borderId="22" xfId="0" applyNumberFormat="1" applyFont="1" applyFill="1" applyBorder="1" applyAlignment="1">
      <alignment horizontal="center" vertical="center"/>
    </xf>
    <xf numFmtId="3" fontId="14" fillId="0" borderId="3" xfId="2"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xf>
    <xf numFmtId="165" fontId="11" fillId="0" borderId="1" xfId="1" applyNumberFormat="1" applyFont="1" applyFill="1" applyBorder="1" applyAlignment="1">
      <alignment horizontal="center" vertical="center" wrapText="1"/>
    </xf>
    <xf numFmtId="165" fontId="11" fillId="0" borderId="8" xfId="1"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0" fontId="5" fillId="0" borderId="10" xfId="2" applyNumberFormat="1" applyFont="1" applyFill="1" applyBorder="1" applyAlignment="1">
      <alignment horizontal="center" vertical="center" wrapText="1"/>
    </xf>
    <xf numFmtId="0" fontId="5" fillId="0" borderId="8" xfId="2"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xf>
    <xf numFmtId="0" fontId="5" fillId="0" borderId="10" xfId="2" applyNumberFormat="1" applyFont="1" applyFill="1" applyBorder="1" applyAlignment="1">
      <alignment horizontal="center" vertical="center"/>
    </xf>
    <xf numFmtId="9" fontId="5" fillId="0" borderId="35"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165" fontId="5" fillId="0" borderId="1" xfId="1" applyNumberFormat="1" applyFont="1" applyFill="1" applyBorder="1" applyAlignment="1">
      <alignment horizontal="center" vertical="center" wrapText="1"/>
    </xf>
    <xf numFmtId="165" fontId="5" fillId="0" borderId="8" xfId="1"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8" xfId="0" applyNumberFormat="1" applyFont="1" applyFill="1" applyBorder="1" applyAlignment="1">
      <alignment horizontal="center" vertical="center" wrapText="1"/>
    </xf>
    <xf numFmtId="9" fontId="5" fillId="0" borderId="1" xfId="2" applyFont="1" applyFill="1" applyBorder="1" applyAlignment="1">
      <alignment horizontal="center" vertical="center" wrapText="1"/>
    </xf>
    <xf numFmtId="9" fontId="5" fillId="0" borderId="8" xfId="2" applyFont="1" applyFill="1" applyBorder="1" applyAlignment="1">
      <alignment horizontal="center" vertical="center" wrapText="1"/>
    </xf>
    <xf numFmtId="1" fontId="0" fillId="0" borderId="1" xfId="2" applyNumberFormat="1" applyFont="1" applyFill="1" applyBorder="1" applyAlignment="1">
      <alignment horizontal="center" vertical="center" wrapText="1"/>
    </xf>
    <xf numFmtId="1" fontId="0" fillId="0" borderId="8" xfId="2"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8" xfId="0" applyNumberFormat="1" applyFont="1" applyFill="1" applyBorder="1" applyAlignment="1">
      <alignment horizontal="center" vertical="center" wrapText="1"/>
    </xf>
    <xf numFmtId="0" fontId="0" fillId="0" borderId="29" xfId="0" applyBorder="1" applyAlignment="1">
      <alignment horizontal="center" vertical="center" textRotation="255" wrapText="1"/>
    </xf>
    <xf numFmtId="0" fontId="0" fillId="0" borderId="27"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29" xfId="0" applyBorder="1" applyAlignment="1">
      <alignment horizontal="center" vertical="center" textRotation="255"/>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6" fillId="6" borderId="29" xfId="0" applyFont="1" applyFill="1" applyBorder="1" applyAlignment="1">
      <alignment horizontal="center" vertical="center" textRotation="255" wrapText="1"/>
    </xf>
    <xf numFmtId="0" fontId="0" fillId="6" borderId="27" xfId="0" applyFill="1" applyBorder="1" applyAlignment="1">
      <alignment horizontal="center" vertical="center" textRotation="255" wrapText="1"/>
    </xf>
    <xf numFmtId="0" fontId="0" fillId="17" borderId="3" xfId="0" applyFill="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0" fillId="0" borderId="3" xfId="0" applyFont="1" applyFill="1" applyBorder="1" applyAlignment="1">
      <alignment horizontal="center" vertical="center"/>
    </xf>
    <xf numFmtId="9" fontId="20" fillId="0" borderId="3" xfId="0" applyNumberFormat="1" applyFont="1" applyFill="1" applyBorder="1" applyAlignment="1">
      <alignment horizontal="center" vertical="center" wrapText="1"/>
    </xf>
    <xf numFmtId="12" fontId="20" fillId="0" borderId="3" xfId="0" applyNumberFormat="1" applyFont="1" applyFill="1" applyBorder="1" applyAlignment="1">
      <alignment horizontal="center" vertical="center" wrapText="1"/>
    </xf>
    <xf numFmtId="12" fontId="20" fillId="0" borderId="3" xfId="0" applyNumberFormat="1" applyFont="1" applyFill="1" applyBorder="1" applyAlignment="1">
      <alignment horizontal="center" vertical="center"/>
    </xf>
    <xf numFmtId="3" fontId="22" fillId="0" borderId="3" xfId="0" applyNumberFormat="1" applyFont="1" applyBorder="1" applyAlignment="1">
      <alignment horizontal="center" vertical="center" wrapText="1"/>
    </xf>
    <xf numFmtId="0" fontId="17" fillId="4" borderId="7" xfId="0" applyFont="1" applyFill="1" applyBorder="1" applyAlignment="1">
      <alignment horizontal="center" vertical="center" wrapText="1"/>
    </xf>
    <xf numFmtId="0" fontId="2" fillId="4" borderId="3" xfId="0" applyFont="1" applyFill="1" applyBorder="1" applyAlignment="1">
      <alignment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20" fillId="0" borderId="3" xfId="2" applyNumberFormat="1" applyFont="1" applyFill="1" applyBorder="1" applyAlignment="1">
      <alignment horizontal="center" vertical="center" wrapText="1"/>
    </xf>
    <xf numFmtId="3" fontId="20" fillId="0" borderId="3"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9" fontId="20" fillId="0" borderId="3" xfId="2" applyNumberFormat="1" applyFont="1" applyFill="1" applyBorder="1" applyAlignment="1">
      <alignment horizontal="center" vertical="center" wrapText="1"/>
    </xf>
    <xf numFmtId="49" fontId="20" fillId="0" borderId="3" xfId="2"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xf>
    <xf numFmtId="0" fontId="9" fillId="2" borderId="7" xfId="0" applyFont="1" applyFill="1" applyBorder="1" applyAlignment="1">
      <alignment horizontal="center" vertical="center" wrapText="1"/>
    </xf>
    <xf numFmtId="0" fontId="3" fillId="8" borderId="3" xfId="0" applyFont="1" applyFill="1" applyBorder="1" applyAlignment="1">
      <alignment vertical="center" wrapText="1"/>
    </xf>
    <xf numFmtId="3" fontId="20" fillId="5" borderId="3" xfId="0" applyNumberFormat="1"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8" xfId="0" applyFont="1" applyFill="1" applyBorder="1" applyAlignment="1">
      <alignment horizontal="center" vertical="center"/>
    </xf>
    <xf numFmtId="3" fontId="20" fillId="15" borderId="3" xfId="0" applyNumberFormat="1" applyFont="1" applyFill="1" applyBorder="1" applyAlignment="1">
      <alignment horizontal="center" vertical="center" wrapText="1"/>
    </xf>
    <xf numFmtId="0" fontId="20" fillId="15" borderId="3" xfId="0" applyFont="1" applyFill="1" applyBorder="1" applyAlignment="1">
      <alignment horizontal="center" vertical="center" wrapText="1"/>
    </xf>
    <xf numFmtId="0" fontId="29" fillId="7" borderId="1" xfId="0" applyFont="1" applyFill="1" applyBorder="1" applyAlignment="1">
      <alignment horizontal="center" vertical="center" textRotation="255"/>
    </xf>
    <xf numFmtId="0" fontId="29" fillId="7" borderId="10" xfId="0" applyFont="1" applyFill="1" applyBorder="1" applyAlignment="1">
      <alignment horizontal="center" vertical="center" textRotation="255"/>
    </xf>
    <xf numFmtId="0" fontId="29" fillId="7" borderId="8" xfId="0" applyFont="1" applyFill="1" applyBorder="1" applyAlignment="1">
      <alignment horizontal="center" vertical="center" textRotation="255"/>
    </xf>
    <xf numFmtId="9" fontId="20" fillId="5" borderId="3" xfId="0" applyNumberFormat="1" applyFont="1" applyFill="1" applyBorder="1" applyAlignment="1">
      <alignment horizontal="center" vertical="center" wrapText="1"/>
    </xf>
    <xf numFmtId="0" fontId="20" fillId="5" borderId="3" xfId="0" applyFont="1" applyFill="1" applyBorder="1" applyAlignment="1">
      <alignment horizontal="center" vertical="center"/>
    </xf>
    <xf numFmtId="1" fontId="5" fillId="16" borderId="1" xfId="2" applyNumberFormat="1" applyFont="1" applyFill="1" applyBorder="1" applyAlignment="1">
      <alignment horizontal="center" vertical="center"/>
    </xf>
    <xf numFmtId="1" fontId="5" fillId="16" borderId="10" xfId="2" applyNumberFormat="1" applyFont="1" applyFill="1" applyBorder="1" applyAlignment="1">
      <alignment horizontal="center" vertical="center"/>
    </xf>
    <xf numFmtId="1" fontId="5" fillId="16" borderId="8" xfId="2" applyNumberFormat="1" applyFont="1" applyFill="1" applyBorder="1" applyAlignment="1">
      <alignment horizontal="center" vertical="center"/>
    </xf>
    <xf numFmtId="1" fontId="9" fillId="0" borderId="1" xfId="2" applyNumberFormat="1" applyFont="1" applyFill="1" applyBorder="1" applyAlignment="1">
      <alignment horizontal="center" vertical="center" textRotation="255"/>
    </xf>
    <xf numFmtId="1" fontId="9" fillId="0" borderId="8" xfId="2" applyNumberFormat="1" applyFont="1" applyFill="1" applyBorder="1" applyAlignment="1">
      <alignment horizontal="center" vertical="center" textRotation="255"/>
    </xf>
    <xf numFmtId="0" fontId="0" fillId="17" borderId="1" xfId="0" applyFill="1" applyBorder="1" applyAlignment="1">
      <alignment horizontal="center" vertical="center"/>
    </xf>
    <xf numFmtId="0" fontId="0" fillId="17" borderId="10" xfId="0" applyFill="1" applyBorder="1" applyAlignment="1">
      <alignment horizontal="center" vertical="center"/>
    </xf>
    <xf numFmtId="0" fontId="0" fillId="17" borderId="8" xfId="0" applyFill="1" applyBorder="1" applyAlignment="1">
      <alignment horizontal="center" vertical="center"/>
    </xf>
    <xf numFmtId="1" fontId="5" fillId="16" borderId="1" xfId="2" applyNumberFormat="1" applyFont="1" applyFill="1" applyBorder="1" applyAlignment="1">
      <alignment horizontal="center" vertical="center" wrapText="1"/>
    </xf>
    <xf numFmtId="1" fontId="5" fillId="16" borderId="8" xfId="2" applyNumberFormat="1" applyFont="1" applyFill="1" applyBorder="1" applyAlignment="1">
      <alignment horizontal="center" vertical="center" wrapText="1"/>
    </xf>
    <xf numFmtId="1" fontId="5" fillId="7" borderId="3" xfId="2" applyNumberFormat="1" applyFont="1" applyFill="1" applyBorder="1" applyAlignment="1">
      <alignment horizontal="center" vertical="center" textRotation="255"/>
    </xf>
    <xf numFmtId="0" fontId="2" fillId="4" borderId="3" xfId="0" applyFont="1" applyFill="1" applyBorder="1" applyAlignment="1">
      <alignment horizontal="center" vertical="center" wrapText="1"/>
    </xf>
    <xf numFmtId="0" fontId="3" fillId="8" borderId="3" xfId="0" applyFont="1" applyFill="1" applyBorder="1" applyAlignment="1">
      <alignment horizontal="left" vertical="center" wrapText="1"/>
    </xf>
    <xf numFmtId="9" fontId="20" fillId="0" borderId="3" xfId="2" applyFont="1" applyFill="1" applyBorder="1" applyAlignment="1">
      <alignment horizontal="center" vertical="center" wrapText="1"/>
    </xf>
    <xf numFmtId="9" fontId="20" fillId="0" borderId="3" xfId="0" applyNumberFormat="1" applyFont="1" applyFill="1" applyBorder="1" applyAlignment="1">
      <alignment horizontal="center" vertical="center"/>
    </xf>
    <xf numFmtId="0" fontId="27" fillId="0" borderId="1" xfId="0" applyFont="1" applyFill="1" applyBorder="1" applyAlignment="1">
      <alignment horizontal="center" vertical="center" textRotation="255"/>
    </xf>
    <xf numFmtId="0" fontId="27" fillId="0" borderId="10" xfId="0" applyFont="1" applyFill="1" applyBorder="1" applyAlignment="1">
      <alignment horizontal="center" vertical="center" textRotation="255"/>
    </xf>
    <xf numFmtId="0" fontId="27" fillId="0" borderId="8" xfId="0" applyFont="1" applyFill="1" applyBorder="1" applyAlignment="1">
      <alignment horizontal="center" vertical="center" textRotation="255"/>
    </xf>
    <xf numFmtId="0" fontId="17" fillId="4" borderId="7" xfId="0" applyFont="1" applyFill="1" applyBorder="1" applyAlignment="1">
      <alignment horizontal="center" vertical="center"/>
    </xf>
    <xf numFmtId="0" fontId="18" fillId="4" borderId="7" xfId="0" applyFont="1" applyFill="1" applyBorder="1" applyAlignment="1">
      <alignment horizontal="center" vertical="center"/>
    </xf>
    <xf numFmtId="1" fontId="20" fillId="0" borderId="3"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xf>
    <xf numFmtId="9" fontId="21"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1" fontId="21" fillId="0" borderId="3" xfId="0" applyNumberFormat="1" applyFont="1" applyFill="1" applyBorder="1" applyAlignment="1">
      <alignment horizontal="center" vertical="center" wrapText="1"/>
    </xf>
    <xf numFmtId="1" fontId="21" fillId="0" borderId="3" xfId="0" applyNumberFormat="1" applyFont="1" applyFill="1" applyBorder="1" applyAlignment="1">
      <alignment horizontal="center" vertical="center"/>
    </xf>
    <xf numFmtId="0" fontId="10" fillId="4" borderId="7" xfId="0" applyFont="1" applyFill="1" applyBorder="1" applyAlignment="1">
      <alignment horizontal="center" vertical="center" wrapText="1"/>
    </xf>
    <xf numFmtId="0" fontId="37" fillId="4" borderId="3" xfId="0" applyFont="1" applyFill="1" applyBorder="1" applyAlignment="1">
      <alignment vertical="center" wrapText="1"/>
    </xf>
    <xf numFmtId="0" fontId="22" fillId="11" borderId="3" xfId="0" applyFont="1" applyFill="1" applyBorder="1" applyAlignment="1">
      <alignment horizontal="center" vertical="center" wrapText="1"/>
    </xf>
    <xf numFmtId="12" fontId="20" fillId="0" borderId="3" xfId="0" applyNumberFormat="1" applyFont="1" applyFill="1" applyBorder="1" applyAlignment="1">
      <alignment vertical="center"/>
    </xf>
    <xf numFmtId="0" fontId="38" fillId="4" borderId="3" xfId="0" applyFont="1" applyFill="1" applyBorder="1" applyAlignment="1">
      <alignment vertical="center" wrapText="1"/>
    </xf>
    <xf numFmtId="0" fontId="12" fillId="8" borderId="3" xfId="0" applyFont="1" applyFill="1" applyBorder="1" applyAlignment="1">
      <alignment vertical="center" wrapText="1"/>
    </xf>
    <xf numFmtId="0" fontId="9" fillId="9" borderId="7" xfId="0" applyFont="1" applyFill="1" applyBorder="1" applyAlignment="1">
      <alignment horizontal="center" vertical="center" wrapText="1"/>
    </xf>
    <xf numFmtId="0" fontId="28" fillId="17" borderId="10" xfId="0" applyFont="1" applyFill="1" applyBorder="1" applyAlignment="1">
      <alignment horizontal="center" vertical="center" textRotation="255"/>
    </xf>
    <xf numFmtId="0" fontId="0" fillId="7" borderId="1" xfId="0" applyFill="1" applyBorder="1" applyAlignment="1">
      <alignment horizontal="center" vertical="center" wrapText="1"/>
    </xf>
    <xf numFmtId="0" fontId="0" fillId="7" borderId="10" xfId="0" applyFill="1" applyBorder="1" applyAlignment="1">
      <alignment horizontal="center" vertical="center" wrapText="1"/>
    </xf>
    <xf numFmtId="0" fontId="9" fillId="2" borderId="25" xfId="0" applyFont="1" applyFill="1" applyBorder="1" applyAlignment="1">
      <alignment horizontal="center" vertical="center" wrapText="1"/>
    </xf>
    <xf numFmtId="0" fontId="12" fillId="8" borderId="23" xfId="0" applyFont="1" applyFill="1" applyBorder="1" applyAlignment="1">
      <alignment vertical="center" wrapText="1"/>
    </xf>
    <xf numFmtId="0" fontId="22" fillId="11" borderId="23" xfId="0" applyFont="1" applyFill="1" applyBorder="1" applyAlignment="1">
      <alignment horizontal="center" vertical="center" wrapText="1"/>
    </xf>
    <xf numFmtId="3" fontId="22" fillId="0" borderId="23" xfId="0" applyNumberFormat="1" applyFont="1" applyBorder="1" applyAlignment="1">
      <alignment horizontal="center" vertical="center" wrapText="1"/>
    </xf>
    <xf numFmtId="0" fontId="0" fillId="17" borderId="1" xfId="0" applyFill="1" applyBorder="1" applyAlignment="1">
      <alignment horizontal="center" vertical="center" wrapText="1"/>
    </xf>
    <xf numFmtId="0" fontId="0" fillId="17" borderId="8" xfId="0" applyFill="1" applyBorder="1" applyAlignment="1">
      <alignment horizontal="center" vertical="center" wrapText="1"/>
    </xf>
    <xf numFmtId="0" fontId="3" fillId="7" borderId="1" xfId="0" applyFont="1" applyFill="1" applyBorder="1" applyAlignment="1">
      <alignment horizontal="center" vertical="center" textRotation="255" wrapText="1"/>
    </xf>
    <xf numFmtId="0" fontId="3" fillId="7" borderId="10" xfId="0" applyFont="1" applyFill="1" applyBorder="1" applyAlignment="1">
      <alignment horizontal="center" vertical="center" textRotation="255" wrapText="1"/>
    </xf>
    <xf numFmtId="0" fontId="30" fillId="0" borderId="1" xfId="0" applyFont="1" applyBorder="1" applyAlignment="1">
      <alignment horizontal="center" vertical="center" textRotation="255"/>
    </xf>
    <xf numFmtId="0" fontId="30" fillId="0" borderId="10" xfId="0" applyFont="1" applyBorder="1" applyAlignment="1">
      <alignment horizontal="center" vertical="center" textRotation="255"/>
    </xf>
    <xf numFmtId="0" fontId="3" fillId="7" borderId="1" xfId="0" applyFont="1" applyFill="1" applyBorder="1" applyAlignment="1">
      <alignment horizontal="center" vertical="center" textRotation="255"/>
    </xf>
    <xf numFmtId="0" fontId="3" fillId="7" borderId="10" xfId="0" applyFont="1" applyFill="1" applyBorder="1" applyAlignment="1">
      <alignment horizontal="center" vertical="center" textRotation="255"/>
    </xf>
    <xf numFmtId="0" fontId="3" fillId="7" borderId="8" xfId="0" applyFont="1" applyFill="1" applyBorder="1" applyAlignment="1">
      <alignment horizontal="center" vertical="center" textRotation="255"/>
    </xf>
    <xf numFmtId="0" fontId="5" fillId="0" borderId="1" xfId="2"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9" fontId="0" fillId="0" borderId="1" xfId="2" applyFont="1" applyFill="1" applyBorder="1" applyAlignment="1">
      <alignment horizontal="center" vertical="center" wrapText="1"/>
    </xf>
    <xf numFmtId="9" fontId="0" fillId="0" borderId="8" xfId="2"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0" fillId="0" borderId="8" xfId="0"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3" fontId="0" fillId="0" borderId="8"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1" fontId="5" fillId="6" borderId="1" xfId="2" applyNumberFormat="1" applyFont="1" applyFill="1" applyBorder="1" applyAlignment="1">
      <alignment horizontal="center" vertical="center" wrapText="1"/>
    </xf>
    <xf numFmtId="1" fontId="5" fillId="6" borderId="8" xfId="2" applyNumberFormat="1" applyFont="1" applyFill="1" applyBorder="1" applyAlignment="1">
      <alignment horizontal="center" vertical="center" wrapText="1"/>
    </xf>
    <xf numFmtId="0" fontId="7" fillId="0" borderId="3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9" fontId="0" fillId="6" borderId="1" xfId="2" applyFont="1" applyFill="1" applyBorder="1" applyAlignment="1">
      <alignment horizontal="center" vertical="center" wrapText="1"/>
    </xf>
    <xf numFmtId="9" fontId="0" fillId="6" borderId="8" xfId="2" applyFont="1" applyFill="1" applyBorder="1" applyAlignment="1">
      <alignment horizontal="center" vertical="center" wrapText="1"/>
    </xf>
    <xf numFmtId="1" fontId="7" fillId="0" borderId="1" xfId="2" applyNumberFormat="1" applyFont="1" applyFill="1" applyBorder="1" applyAlignment="1">
      <alignment horizontal="center" vertical="center" wrapText="1"/>
    </xf>
    <xf numFmtId="1" fontId="7" fillId="0" borderId="8" xfId="2"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 fontId="15" fillId="0" borderId="8"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3" fontId="39" fillId="0" borderId="8"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3" fontId="15" fillId="0" borderId="8"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8" xfId="0" applyFont="1" applyFill="1" applyBorder="1" applyAlignment="1">
      <alignment horizontal="center" vertical="center" wrapText="1"/>
    </xf>
    <xf numFmtId="1" fontId="15" fillId="0" borderId="1" xfId="2" applyNumberFormat="1" applyFont="1" applyFill="1" applyBorder="1" applyAlignment="1">
      <alignment horizontal="center" vertical="center" wrapText="1"/>
    </xf>
    <xf numFmtId="1" fontId="15" fillId="0" borderId="8" xfId="2"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3" fontId="15" fillId="6" borderId="8" xfId="0" applyNumberFormat="1" applyFont="1" applyFill="1" applyBorder="1" applyAlignment="1">
      <alignment horizontal="center" vertical="center" wrapText="1"/>
    </xf>
    <xf numFmtId="9" fontId="15" fillId="0" borderId="1" xfId="2" applyFont="1" applyFill="1" applyBorder="1" applyAlignment="1">
      <alignment horizontal="center" vertical="center" wrapText="1"/>
    </xf>
    <xf numFmtId="9" fontId="15" fillId="0" borderId="8" xfId="2" applyFont="1" applyFill="1" applyBorder="1" applyAlignment="1">
      <alignment horizontal="center" vertical="center" wrapText="1"/>
    </xf>
    <xf numFmtId="1" fontId="39" fillId="0" borderId="1" xfId="0" applyNumberFormat="1" applyFont="1" applyFill="1" applyBorder="1" applyAlignment="1">
      <alignment horizontal="center" vertical="center" wrapText="1"/>
    </xf>
    <xf numFmtId="1" fontId="39" fillId="0" borderId="8" xfId="0" applyNumberFormat="1"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39" fillId="0" borderId="8"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164" fontId="23" fillId="0" borderId="8" xfId="0" applyNumberFormat="1" applyFont="1" applyFill="1" applyBorder="1" applyAlignment="1">
      <alignment horizontal="center" vertical="center" wrapText="1"/>
    </xf>
    <xf numFmtId="0" fontId="9" fillId="6" borderId="26" xfId="0" applyFont="1" applyFill="1" applyBorder="1" applyAlignment="1">
      <alignment horizontal="center" vertical="center" textRotation="255" wrapText="1"/>
    </xf>
    <xf numFmtId="0" fontId="9" fillId="6" borderId="27" xfId="0" applyFont="1" applyFill="1" applyBorder="1" applyAlignment="1">
      <alignment horizontal="center" vertical="center" textRotation="255" wrapText="1"/>
    </xf>
    <xf numFmtId="0" fontId="9" fillId="6" borderId="28" xfId="0" applyFont="1" applyFill="1" applyBorder="1" applyAlignment="1">
      <alignment horizontal="center" vertical="center" textRotation="255" wrapText="1"/>
    </xf>
    <xf numFmtId="0" fontId="9" fillId="6" borderId="29" xfId="0" applyFont="1" applyFill="1" applyBorder="1" applyAlignment="1">
      <alignment horizontal="center" vertical="center" textRotation="255" wrapText="1"/>
    </xf>
    <xf numFmtId="0" fontId="9" fillId="6" borderId="30" xfId="0" applyFont="1" applyFill="1" applyBorder="1" applyAlignment="1">
      <alignment horizontal="center" vertical="center" textRotation="255"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 fillId="8" borderId="1" xfId="0" applyFont="1" applyFill="1" applyBorder="1" applyAlignment="1">
      <alignment vertical="center" wrapText="1"/>
    </xf>
    <xf numFmtId="0" fontId="3" fillId="8" borderId="14" xfId="0" applyFont="1" applyFill="1" applyBorder="1" applyAlignment="1">
      <alignment vertical="center" wrapText="1"/>
    </xf>
    <xf numFmtId="3" fontId="9" fillId="0" borderId="5" xfId="0" applyNumberFormat="1" applyFont="1" applyFill="1" applyBorder="1" applyAlignment="1">
      <alignment horizontal="center" vertical="center"/>
    </xf>
    <xf numFmtId="3" fontId="9" fillId="0" borderId="14"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3" fontId="9"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8" borderId="10"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3" fillId="8" borderId="8" xfId="0" applyFont="1" applyFill="1" applyBorder="1" applyAlignment="1">
      <alignment vertical="center" wrapText="1"/>
    </xf>
    <xf numFmtId="0" fontId="9" fillId="5" borderId="1" xfId="0" applyFont="1" applyFill="1" applyBorder="1" applyAlignment="1">
      <alignment horizontal="center" vertical="center"/>
    </xf>
    <xf numFmtId="0" fontId="9" fillId="5" borderId="8" xfId="0" applyFont="1" applyFill="1" applyBorder="1" applyAlignment="1">
      <alignment horizontal="center" vertical="center"/>
    </xf>
    <xf numFmtId="3" fontId="9" fillId="0" borderId="9"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8" borderId="19" xfId="0" applyFont="1" applyFill="1" applyBorder="1" applyAlignment="1">
      <alignment vertical="center" wrapText="1"/>
    </xf>
    <xf numFmtId="0" fontId="3" fillId="8" borderId="34" xfId="0" applyFont="1" applyFill="1" applyBorder="1" applyAlignment="1">
      <alignment vertical="center" wrapText="1"/>
    </xf>
    <xf numFmtId="0" fontId="17" fillId="4" borderId="4" xfId="0" applyFont="1" applyFill="1" applyBorder="1" applyAlignment="1">
      <alignment horizontal="center" vertical="center"/>
    </xf>
    <xf numFmtId="0" fontId="2" fillId="4" borderId="17" xfId="0" applyFont="1" applyFill="1" applyBorder="1" applyAlignment="1">
      <alignment vertical="center" wrapText="1"/>
    </xf>
    <xf numFmtId="0" fontId="9" fillId="5" borderId="5" xfId="0"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9" fontId="9" fillId="0" borderId="6" xfId="0" applyNumberFormat="1" applyFont="1" applyFill="1" applyBorder="1" applyAlignment="1">
      <alignment horizontal="center" vertical="center" wrapText="1"/>
    </xf>
    <xf numFmtId="0" fontId="3" fillId="7" borderId="10" xfId="0" applyFont="1" applyFill="1" applyBorder="1" applyAlignment="1">
      <alignment horizontal="center" vertical="center"/>
    </xf>
    <xf numFmtId="0" fontId="3" fillId="7" borderId="8" xfId="0" applyFont="1" applyFill="1" applyBorder="1" applyAlignment="1">
      <alignment horizontal="center" vertical="center"/>
    </xf>
    <xf numFmtId="0" fontId="9" fillId="5" borderId="8" xfId="0" applyFont="1" applyFill="1" applyBorder="1" applyAlignment="1">
      <alignment horizontal="center" vertical="center" wrapText="1"/>
    </xf>
    <xf numFmtId="9" fontId="9" fillId="0" borderId="2" xfId="0" applyNumberFormat="1" applyFont="1" applyFill="1" applyBorder="1" applyAlignment="1">
      <alignment horizontal="center" vertical="center"/>
    </xf>
    <xf numFmtId="9" fontId="9" fillId="0" borderId="15" xfId="0" applyNumberFormat="1" applyFont="1" applyFill="1" applyBorder="1" applyAlignment="1">
      <alignment horizontal="center" vertical="center"/>
    </xf>
    <xf numFmtId="0" fontId="17" fillId="4" borderId="4"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8" xfId="0" applyFont="1" applyFill="1" applyBorder="1" applyAlignment="1">
      <alignment vertical="center" wrapText="1"/>
    </xf>
    <xf numFmtId="9" fontId="9" fillId="5" borderId="5" xfId="0" applyNumberFormat="1" applyFont="1" applyFill="1" applyBorder="1" applyAlignment="1">
      <alignment horizontal="center" vertical="center" wrapText="1"/>
    </xf>
    <xf numFmtId="3" fontId="9" fillId="0" borderId="6" xfId="2" applyNumberFormat="1" applyFont="1" applyFill="1" applyBorder="1" applyAlignment="1">
      <alignment horizontal="center" vertical="center" wrapText="1"/>
    </xf>
    <xf numFmtId="9" fontId="9" fillId="0" borderId="6" xfId="2"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4" xfId="0" applyFont="1" applyFill="1" applyBorder="1" applyAlignment="1">
      <alignment horizontal="center" vertical="center" wrapText="1"/>
    </xf>
    <xf numFmtId="9" fontId="9" fillId="5" borderId="14" xfId="0"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0" fontId="3" fillId="8" borderId="5"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4" xfId="0" applyFont="1" applyFill="1" applyBorder="1" applyAlignment="1">
      <alignment vertical="center" wrapText="1"/>
    </xf>
    <xf numFmtId="3" fontId="9" fillId="0" borderId="1"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xf>
    <xf numFmtId="3" fontId="9" fillId="5" borderId="14"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3" fillId="8" borderId="5" xfId="0" applyFont="1" applyFill="1" applyBorder="1" applyAlignment="1">
      <alignment vertical="center" wrapText="1"/>
    </xf>
    <xf numFmtId="0" fontId="2" fillId="4"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xf>
    <xf numFmtId="3" fontId="9" fillId="0" borderId="2"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9" fontId="9" fillId="5" borderId="1" xfId="0" applyNumberFormat="1" applyFont="1" applyFill="1" applyBorder="1" applyAlignment="1">
      <alignment horizontal="center" vertical="center" wrapText="1"/>
    </xf>
    <xf numFmtId="49" fontId="9" fillId="0" borderId="6" xfId="2"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9" fontId="9" fillId="5" borderId="8" xfId="0"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3" fontId="9" fillId="0" borderId="8" xfId="2" applyNumberFormat="1" applyFont="1" applyFill="1" applyBorder="1" applyAlignment="1">
      <alignment horizontal="center" vertical="center" wrapText="1"/>
    </xf>
    <xf numFmtId="0" fontId="17" fillId="4" borderId="16" xfId="0" applyFont="1" applyFill="1" applyBorder="1" applyAlignment="1">
      <alignment horizontal="center" vertical="center" wrapText="1"/>
    </xf>
    <xf numFmtId="9" fontId="9" fillId="0" borderId="5" xfId="2" applyFont="1" applyFill="1" applyBorder="1" applyAlignment="1">
      <alignment horizontal="center" vertical="center" wrapText="1"/>
    </xf>
    <xf numFmtId="9" fontId="9" fillId="0" borderId="8" xfId="2"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9" xfId="0" applyFont="1" applyFill="1" applyBorder="1" applyAlignment="1">
      <alignment horizontal="center" vertical="center"/>
    </xf>
    <xf numFmtId="9" fontId="23" fillId="0" borderId="36" xfId="2" applyFont="1" applyFill="1" applyBorder="1" applyAlignment="1">
      <alignment horizontal="center" vertical="center"/>
    </xf>
    <xf numFmtId="9" fontId="23" fillId="0" borderId="37" xfId="2"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9" fontId="23" fillId="0" borderId="26" xfId="2" applyFont="1" applyFill="1" applyBorder="1" applyAlignment="1">
      <alignment horizontal="center" vertical="center"/>
    </xf>
    <xf numFmtId="9" fontId="23" fillId="0" borderId="30" xfId="2" applyFont="1" applyFill="1" applyBorder="1" applyAlignment="1">
      <alignment horizontal="center" vertical="center"/>
    </xf>
    <xf numFmtId="0" fontId="9" fillId="6" borderId="1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3" fillId="8" borderId="23" xfId="0" applyFont="1" applyFill="1" applyBorder="1" applyAlignment="1">
      <alignment vertical="center" wrapText="1"/>
    </xf>
    <xf numFmtId="3" fontId="14" fillId="5" borderId="3" xfId="0" applyNumberFormat="1" applyFont="1" applyFill="1" applyBorder="1" applyAlignment="1">
      <alignment horizontal="center" vertical="center" wrapText="1"/>
    </xf>
    <xf numFmtId="0" fontId="14" fillId="5" borderId="23" xfId="0" applyFont="1" applyFill="1" applyBorder="1" applyAlignment="1">
      <alignment horizontal="center" vertical="center" wrapText="1"/>
    </xf>
    <xf numFmtId="0" fontId="25" fillId="4" borderId="3" xfId="0" applyFont="1" applyFill="1" applyBorder="1" applyAlignment="1">
      <alignment horizontal="center" vertical="center" wrapText="1"/>
    </xf>
    <xf numFmtId="9" fontId="14" fillId="5" borderId="3" xfId="0" applyNumberFormat="1" applyFont="1" applyFill="1" applyBorder="1" applyAlignment="1">
      <alignment horizontal="center" vertical="center" wrapText="1"/>
    </xf>
    <xf numFmtId="0" fontId="14" fillId="5" borderId="3" xfId="0" applyFont="1" applyFill="1" applyBorder="1" applyAlignment="1">
      <alignment horizontal="center" vertical="center"/>
    </xf>
    <xf numFmtId="3" fontId="14"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3" fontId="14" fillId="0" borderId="3" xfId="2" applyNumberFormat="1" applyFont="1" applyFill="1" applyBorder="1" applyAlignment="1">
      <alignment horizontal="center" vertical="center" wrapText="1"/>
    </xf>
    <xf numFmtId="0" fontId="3" fillId="7" borderId="10" xfId="0" applyFont="1" applyFill="1" applyBorder="1" applyAlignment="1">
      <alignment horizontal="center" vertical="center" textRotation="180"/>
    </xf>
    <xf numFmtId="0" fontId="3" fillId="7" borderId="14" xfId="0" applyFont="1" applyFill="1" applyBorder="1" applyAlignment="1">
      <alignment horizontal="center" vertical="center" textRotation="180"/>
    </xf>
    <xf numFmtId="0" fontId="3" fillId="7" borderId="1" xfId="0" applyFont="1" applyFill="1" applyBorder="1" applyAlignment="1">
      <alignment horizontal="center" vertical="center" textRotation="180"/>
    </xf>
    <xf numFmtId="49" fontId="14" fillId="0" borderId="3" xfId="2"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xf>
    <xf numFmtId="0" fontId="14" fillId="0" borderId="3" xfId="2"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3" fontId="14" fillId="0" borderId="23" xfId="0" applyNumberFormat="1" applyFont="1" applyFill="1" applyBorder="1" applyAlignment="1">
      <alignment horizontal="center" vertical="center"/>
    </xf>
    <xf numFmtId="0" fontId="14" fillId="0" borderId="23" xfId="0" applyFont="1" applyFill="1" applyBorder="1" applyAlignment="1">
      <alignment horizontal="center" vertical="center" wrapText="1"/>
    </xf>
    <xf numFmtId="4" fontId="14" fillId="14" borderId="3" xfId="0" applyNumberFormat="1" applyFont="1" applyFill="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59533</xdr:colOff>
      <xdr:row>0</xdr:row>
      <xdr:rowOff>0</xdr:rowOff>
    </xdr:from>
    <xdr:to>
      <xdr:col>1</xdr:col>
      <xdr:colOff>583407</xdr:colOff>
      <xdr:row>3</xdr:row>
      <xdr:rowOff>35718</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22" t="9218" r="4379" b="50632"/>
        <a:stretch/>
      </xdr:blipFill>
      <xdr:spPr bwMode="auto">
        <a:xfrm>
          <a:off x="59533" y="0"/>
          <a:ext cx="1476374" cy="64293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143782</xdr:colOff>
      <xdr:row>3</xdr:row>
      <xdr:rowOff>50619</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22" t="9218" r="4379" b="50632"/>
        <a:stretch/>
      </xdr:blipFill>
      <xdr:spPr bwMode="auto">
        <a:xfrm>
          <a:off x="0" y="0"/>
          <a:ext cx="1749425" cy="6629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48847</xdr:colOff>
      <xdr:row>0</xdr:row>
      <xdr:rowOff>0</xdr:rowOff>
    </xdr:from>
    <xdr:to>
      <xdr:col>1</xdr:col>
      <xdr:colOff>564907</xdr:colOff>
      <xdr:row>3</xdr:row>
      <xdr:rowOff>76786</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22" t="9218" r="4379" b="50632"/>
        <a:stretch/>
      </xdr:blipFill>
      <xdr:spPr bwMode="auto">
        <a:xfrm>
          <a:off x="48847" y="0"/>
          <a:ext cx="1749425" cy="66294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1"/>
  <sheetViews>
    <sheetView tabSelected="1" zoomScale="80" zoomScaleNormal="80" zoomScaleSheetLayoutView="100" workbookViewId="0">
      <pane xSplit="3" ySplit="7" topLeftCell="G8" activePane="bottomRight" state="frozen"/>
      <selection pane="topRight" activeCell="D1" sqref="D1"/>
      <selection pane="bottomLeft" activeCell="A8" sqref="A8"/>
      <selection pane="bottomRight" activeCell="X18" sqref="X18"/>
    </sheetView>
  </sheetViews>
  <sheetFormatPr baseColWidth="10" defaultRowHeight="21.75" customHeight="1" x14ac:dyDescent="0.25"/>
  <cols>
    <col min="1" max="1" width="14.28515625" style="127" customWidth="1"/>
    <col min="2" max="2" width="10.5703125" style="128" customWidth="1"/>
    <col min="3" max="3" width="73" style="127" customWidth="1"/>
    <col min="4" max="4" width="16.85546875" style="129" customWidth="1"/>
    <col min="5" max="5" width="9.140625" style="129" customWidth="1"/>
    <col min="6" max="6" width="11" style="136" customWidth="1"/>
    <col min="7" max="7" width="17" style="129" customWidth="1"/>
    <col min="8" max="8" width="13.7109375" style="130" customWidth="1"/>
    <col min="9" max="9" width="12" style="97" customWidth="1"/>
    <col min="10" max="10" width="11.140625" style="56" customWidth="1"/>
    <col min="11" max="11" width="11.42578125" style="56" customWidth="1"/>
    <col min="12" max="12" width="13.42578125" style="8" customWidth="1"/>
    <col min="13" max="13" width="13.42578125" style="206" hidden="1" customWidth="1"/>
    <col min="14" max="14" width="14.42578125" style="127" hidden="1" customWidth="1"/>
    <col min="15" max="17" width="88.140625" style="44" hidden="1" customWidth="1"/>
    <col min="18" max="18" width="99.42578125" style="44" hidden="1" customWidth="1"/>
    <col min="19" max="16384" width="11.42578125" style="127"/>
  </cols>
  <sheetData>
    <row r="1" spans="1:18" s="123" customFormat="1" ht="15.75" x14ac:dyDescent="0.25">
      <c r="B1" s="122"/>
      <c r="C1" s="311" t="s">
        <v>17</v>
      </c>
      <c r="D1" s="311"/>
      <c r="E1" s="311"/>
      <c r="F1" s="311"/>
      <c r="G1" s="311"/>
      <c r="H1" s="311"/>
      <c r="I1" s="311"/>
      <c r="J1" s="311"/>
      <c r="K1" s="311"/>
      <c r="L1" s="311"/>
      <c r="M1" s="311"/>
      <c r="N1" s="311"/>
      <c r="O1" s="154"/>
      <c r="P1" s="154"/>
      <c r="Q1" s="154"/>
      <c r="R1" s="154"/>
    </row>
    <row r="2" spans="1:18" s="123" customFormat="1" ht="15.75" x14ac:dyDescent="0.25">
      <c r="B2" s="122"/>
      <c r="C2" s="552" t="s">
        <v>18</v>
      </c>
      <c r="D2" s="552"/>
      <c r="E2" s="552"/>
      <c r="F2" s="552"/>
      <c r="G2" s="552"/>
      <c r="H2" s="552"/>
      <c r="I2" s="552"/>
      <c r="J2" s="552"/>
      <c r="K2" s="552"/>
      <c r="L2" s="552"/>
      <c r="M2" s="552"/>
      <c r="N2" s="552"/>
      <c r="O2" s="154"/>
      <c r="P2" s="154"/>
      <c r="Q2" s="154"/>
      <c r="R2" s="154"/>
    </row>
    <row r="3" spans="1:18" s="123" customFormat="1" ht="15.75" x14ac:dyDescent="0.25">
      <c r="B3" s="122"/>
      <c r="C3" s="552" t="s">
        <v>153</v>
      </c>
      <c r="D3" s="552"/>
      <c r="E3" s="552"/>
      <c r="F3" s="552"/>
      <c r="G3" s="552"/>
      <c r="H3" s="552"/>
      <c r="I3" s="552"/>
      <c r="J3" s="552"/>
      <c r="K3" s="552"/>
      <c r="L3" s="552"/>
      <c r="M3" s="552"/>
      <c r="N3" s="552"/>
      <c r="O3" s="154"/>
      <c r="P3" s="154"/>
      <c r="Q3" s="154"/>
      <c r="R3" s="154"/>
    </row>
    <row r="4" spans="1:18" s="123" customFormat="1" ht="21" x14ac:dyDescent="0.25">
      <c r="B4" s="122"/>
      <c r="C4" s="312" t="s">
        <v>199</v>
      </c>
      <c r="D4" s="312"/>
      <c r="E4" s="312"/>
      <c r="F4" s="312"/>
      <c r="G4" s="312"/>
      <c r="H4" s="312"/>
      <c r="I4" s="312"/>
      <c r="J4" s="312"/>
      <c r="K4" s="312"/>
      <c r="L4" s="312"/>
      <c r="M4" s="312"/>
      <c r="N4" s="312"/>
      <c r="O4" s="154"/>
      <c r="P4" s="154"/>
      <c r="Q4" s="154"/>
      <c r="R4" s="154"/>
    </row>
    <row r="5" spans="1:18" s="123" customFormat="1" ht="21" x14ac:dyDescent="0.25">
      <c r="B5" s="122"/>
      <c r="C5" s="553" t="s">
        <v>200</v>
      </c>
      <c r="D5" s="553"/>
      <c r="E5" s="553"/>
      <c r="F5" s="553"/>
      <c r="G5" s="553"/>
      <c r="H5" s="553"/>
      <c r="I5" s="553"/>
      <c r="J5" s="553"/>
      <c r="K5" s="553"/>
      <c r="L5" s="553"/>
      <c r="M5" s="553"/>
      <c r="N5" s="553"/>
      <c r="O5" s="154"/>
      <c r="P5" s="154"/>
      <c r="Q5" s="154"/>
      <c r="R5" s="154"/>
    </row>
    <row r="6" spans="1:18" s="123" customFormat="1" thickBot="1" x14ac:dyDescent="0.3">
      <c r="B6" s="258"/>
      <c r="C6" s="259"/>
      <c r="D6" s="259"/>
      <c r="E6" s="259"/>
      <c r="F6" s="259"/>
      <c r="G6" s="259"/>
      <c r="H6" s="259"/>
      <c r="I6" s="259"/>
      <c r="J6" s="259"/>
      <c r="K6" s="259"/>
      <c r="L6" s="259"/>
      <c r="M6" s="259"/>
      <c r="N6" s="259"/>
      <c r="O6" s="154"/>
      <c r="P6" s="154"/>
      <c r="Q6" s="154"/>
      <c r="R6" s="154"/>
    </row>
    <row r="7" spans="1:18" s="126" customFormat="1" ht="21.75" customHeight="1" thickBot="1" x14ac:dyDescent="0.3">
      <c r="A7" s="137" t="s">
        <v>221</v>
      </c>
      <c r="B7" s="124" t="s">
        <v>19</v>
      </c>
      <c r="C7" s="125" t="s">
        <v>20</v>
      </c>
      <c r="D7" s="90" t="s">
        <v>21</v>
      </c>
      <c r="E7" s="90" t="s">
        <v>22</v>
      </c>
      <c r="F7" s="90" t="s">
        <v>136</v>
      </c>
      <c r="G7" s="90" t="s">
        <v>23</v>
      </c>
      <c r="H7" s="91" t="s">
        <v>24</v>
      </c>
      <c r="I7" s="91" t="s">
        <v>25</v>
      </c>
      <c r="J7" s="91" t="s">
        <v>26</v>
      </c>
      <c r="K7" s="92" t="s">
        <v>218</v>
      </c>
      <c r="L7" s="70" t="s">
        <v>28</v>
      </c>
      <c r="M7" s="202" t="s">
        <v>29</v>
      </c>
      <c r="N7" s="49" t="s">
        <v>30</v>
      </c>
      <c r="O7" s="46" t="s">
        <v>265</v>
      </c>
      <c r="P7" s="46" t="s">
        <v>355</v>
      </c>
      <c r="Q7" s="46" t="s">
        <v>354</v>
      </c>
      <c r="R7" s="46" t="s">
        <v>424</v>
      </c>
    </row>
    <row r="8" spans="1:18" ht="21.75" customHeight="1" x14ac:dyDescent="0.25">
      <c r="A8" s="299" t="s">
        <v>228</v>
      </c>
      <c r="B8" s="309" t="s">
        <v>60</v>
      </c>
      <c r="C8" s="310" t="s">
        <v>32</v>
      </c>
      <c r="D8" s="330" t="s">
        <v>33</v>
      </c>
      <c r="E8" s="317" t="s">
        <v>34</v>
      </c>
      <c r="F8" s="317" t="s">
        <v>58</v>
      </c>
      <c r="G8" s="51" t="s">
        <v>1</v>
      </c>
      <c r="H8" s="58"/>
      <c r="I8" s="59"/>
      <c r="J8" s="60"/>
      <c r="K8" s="83">
        <v>1</v>
      </c>
      <c r="L8" s="71">
        <v>0</v>
      </c>
      <c r="M8" s="203"/>
      <c r="N8" s="327" t="s">
        <v>229</v>
      </c>
      <c r="O8" s="155"/>
      <c r="P8" s="155"/>
      <c r="Q8" s="402"/>
      <c r="R8" s="402" t="s">
        <v>433</v>
      </c>
    </row>
    <row r="9" spans="1:18" ht="21.75" customHeight="1" x14ac:dyDescent="0.25">
      <c r="A9" s="300"/>
      <c r="B9" s="309"/>
      <c r="C9" s="310"/>
      <c r="D9" s="331"/>
      <c r="E9" s="318"/>
      <c r="F9" s="318"/>
      <c r="G9" s="52" t="s">
        <v>2</v>
      </c>
      <c r="H9" s="144"/>
      <c r="I9" s="144"/>
      <c r="J9" s="144"/>
      <c r="K9" s="248">
        <v>0</v>
      </c>
      <c r="L9" s="72">
        <f>+K9</f>
        <v>0</v>
      </c>
      <c r="M9" s="7"/>
      <c r="N9" s="328"/>
      <c r="O9" s="156"/>
      <c r="P9" s="156"/>
      <c r="Q9" s="403"/>
      <c r="R9" s="403"/>
    </row>
    <row r="10" spans="1:18" ht="21.75" customHeight="1" x14ac:dyDescent="0.25">
      <c r="A10" s="300"/>
      <c r="B10" s="319" t="s">
        <v>35</v>
      </c>
      <c r="C10" s="320" t="s">
        <v>57</v>
      </c>
      <c r="D10" s="323" t="s">
        <v>36</v>
      </c>
      <c r="E10" s="304" t="s">
        <v>37</v>
      </c>
      <c r="F10" s="304" t="s">
        <v>137</v>
      </c>
      <c r="G10" s="51" t="s">
        <v>1</v>
      </c>
      <c r="H10" s="63">
        <v>4</v>
      </c>
      <c r="I10" s="208">
        <v>4</v>
      </c>
      <c r="J10" s="63">
        <v>4</v>
      </c>
      <c r="K10" s="84">
        <v>4</v>
      </c>
      <c r="L10" s="73">
        <v>4</v>
      </c>
      <c r="M10" s="203"/>
      <c r="N10" s="328"/>
      <c r="O10" s="287" t="s">
        <v>247</v>
      </c>
      <c r="P10" s="287" t="s">
        <v>289</v>
      </c>
      <c r="Q10" s="287" t="s">
        <v>393</v>
      </c>
      <c r="R10" s="287" t="s">
        <v>433</v>
      </c>
    </row>
    <row r="11" spans="1:18" ht="21.75" customHeight="1" x14ac:dyDescent="0.25">
      <c r="A11" s="300"/>
      <c r="B11" s="319"/>
      <c r="C11" s="320"/>
      <c r="D11" s="324"/>
      <c r="E11" s="304"/>
      <c r="F11" s="304"/>
      <c r="G11" s="52" t="s">
        <v>2</v>
      </c>
      <c r="H11" s="163">
        <v>2.12</v>
      </c>
      <c r="I11" s="193">
        <v>3</v>
      </c>
      <c r="J11" s="62">
        <v>3</v>
      </c>
      <c r="K11" s="248">
        <v>5</v>
      </c>
      <c r="L11" s="246">
        <f>AVERAGE(H11:K11)</f>
        <v>3.2800000000000002</v>
      </c>
      <c r="M11" s="7"/>
      <c r="N11" s="328"/>
      <c r="O11" s="288"/>
      <c r="P11" s="288" t="s">
        <v>289</v>
      </c>
      <c r="Q11" s="288"/>
      <c r="R11" s="288"/>
    </row>
    <row r="12" spans="1:18" ht="21.75" customHeight="1" x14ac:dyDescent="0.25">
      <c r="A12" s="300"/>
      <c r="B12" s="319" t="s">
        <v>38</v>
      </c>
      <c r="C12" s="320" t="s">
        <v>59</v>
      </c>
      <c r="D12" s="323" t="s">
        <v>41</v>
      </c>
      <c r="E12" s="304">
        <v>150</v>
      </c>
      <c r="F12" s="304" t="s">
        <v>137</v>
      </c>
      <c r="G12" s="51" t="s">
        <v>1</v>
      </c>
      <c r="H12" s="63">
        <v>37</v>
      </c>
      <c r="I12" s="208">
        <v>37</v>
      </c>
      <c r="J12" s="63">
        <v>37</v>
      </c>
      <c r="K12" s="84">
        <v>39</v>
      </c>
      <c r="L12" s="74">
        <f>SUM(H12:K12)</f>
        <v>150</v>
      </c>
      <c r="M12" s="204"/>
      <c r="N12" s="328"/>
      <c r="O12" s="289" t="s">
        <v>245</v>
      </c>
      <c r="P12" s="289" t="s">
        <v>345</v>
      </c>
      <c r="Q12" s="289" t="s">
        <v>394</v>
      </c>
      <c r="R12" s="289" t="s">
        <v>427</v>
      </c>
    </row>
    <row r="13" spans="1:18" ht="21.75" customHeight="1" x14ac:dyDescent="0.25">
      <c r="A13" s="300"/>
      <c r="B13" s="319"/>
      <c r="C13" s="320"/>
      <c r="D13" s="324"/>
      <c r="E13" s="304"/>
      <c r="F13" s="304"/>
      <c r="G13" s="53" t="s">
        <v>2</v>
      </c>
      <c r="H13" s="164">
        <v>32</v>
      </c>
      <c r="I13" s="193">
        <v>42</v>
      </c>
      <c r="J13" s="62">
        <v>38</v>
      </c>
      <c r="K13" s="248">
        <v>52</v>
      </c>
      <c r="L13" s="72">
        <f>SUM(H13:K13)</f>
        <v>164</v>
      </c>
      <c r="M13" s="7">
        <f>+L13/L12</f>
        <v>1.0933333333333333</v>
      </c>
      <c r="N13" s="328"/>
      <c r="O13" s="290"/>
      <c r="P13" s="290"/>
      <c r="Q13" s="290"/>
      <c r="R13" s="290"/>
    </row>
    <row r="14" spans="1:18" ht="21.75" customHeight="1" x14ac:dyDescent="0.25">
      <c r="A14" s="300"/>
      <c r="B14" s="309" t="s">
        <v>62</v>
      </c>
      <c r="C14" s="310" t="s">
        <v>61</v>
      </c>
      <c r="D14" s="330" t="s">
        <v>33</v>
      </c>
      <c r="E14" s="313" t="s">
        <v>34</v>
      </c>
      <c r="F14" s="313" t="s">
        <v>58</v>
      </c>
      <c r="G14" s="51" t="s">
        <v>1</v>
      </c>
      <c r="H14" s="63"/>
      <c r="I14" s="208"/>
      <c r="J14" s="63"/>
      <c r="K14" s="84">
        <v>1</v>
      </c>
      <c r="L14" s="73">
        <v>0</v>
      </c>
      <c r="M14" s="203"/>
      <c r="N14" s="328"/>
      <c r="O14" s="157"/>
      <c r="P14" s="157"/>
      <c r="Q14" s="397"/>
      <c r="R14" s="397" t="s">
        <v>433</v>
      </c>
    </row>
    <row r="15" spans="1:18" ht="21.75" customHeight="1" x14ac:dyDescent="0.25">
      <c r="A15" s="300"/>
      <c r="B15" s="309"/>
      <c r="C15" s="310"/>
      <c r="D15" s="330"/>
      <c r="E15" s="304"/>
      <c r="F15" s="304"/>
      <c r="G15" s="52" t="s">
        <v>2</v>
      </c>
      <c r="H15" s="144"/>
      <c r="I15" s="144"/>
      <c r="J15" s="144"/>
      <c r="K15" s="248">
        <v>0</v>
      </c>
      <c r="L15" s="72">
        <f>+K15</f>
        <v>0</v>
      </c>
      <c r="M15" s="7"/>
      <c r="N15" s="328"/>
      <c r="O15" s="156"/>
      <c r="P15" s="156"/>
      <c r="Q15" s="398"/>
      <c r="R15" s="398"/>
    </row>
    <row r="16" spans="1:18" ht="21.75" customHeight="1" x14ac:dyDescent="0.25">
      <c r="A16" s="300"/>
      <c r="B16" s="319" t="s">
        <v>35</v>
      </c>
      <c r="C16" s="320" t="s">
        <v>63</v>
      </c>
      <c r="D16" s="321" t="s">
        <v>139</v>
      </c>
      <c r="E16" s="314">
        <v>55000</v>
      </c>
      <c r="F16" s="314" t="s">
        <v>137</v>
      </c>
      <c r="G16" s="51" t="s">
        <v>1</v>
      </c>
      <c r="H16" s="60">
        <v>13750</v>
      </c>
      <c r="I16" s="58">
        <v>13750</v>
      </c>
      <c r="J16" s="60">
        <v>13750</v>
      </c>
      <c r="K16" s="83">
        <v>13750</v>
      </c>
      <c r="L16" s="75">
        <f>SUM(H16:K16)</f>
        <v>55000</v>
      </c>
      <c r="M16" s="204"/>
      <c r="N16" s="328"/>
      <c r="O16" s="291" t="s">
        <v>246</v>
      </c>
      <c r="P16" s="291" t="s">
        <v>290</v>
      </c>
      <c r="Q16" s="393" t="s">
        <v>395</v>
      </c>
      <c r="R16" s="393" t="s">
        <v>428</v>
      </c>
    </row>
    <row r="17" spans="1:18" ht="21.75" customHeight="1" x14ac:dyDescent="0.25">
      <c r="A17" s="300"/>
      <c r="B17" s="319"/>
      <c r="C17" s="320"/>
      <c r="D17" s="322"/>
      <c r="E17" s="304"/>
      <c r="F17" s="304"/>
      <c r="G17" s="52" t="s">
        <v>2</v>
      </c>
      <c r="H17" s="62">
        <v>18275</v>
      </c>
      <c r="I17" s="209">
        <v>9400</v>
      </c>
      <c r="J17" s="64">
        <v>5085</v>
      </c>
      <c r="K17" s="234">
        <v>23979</v>
      </c>
      <c r="L17" s="76">
        <f>SUM(H17:K17)</f>
        <v>56739</v>
      </c>
      <c r="M17" s="7">
        <f>+L17/L16</f>
        <v>1.0316181818181818</v>
      </c>
      <c r="N17" s="328"/>
      <c r="O17" s="292"/>
      <c r="P17" s="292"/>
      <c r="Q17" s="394"/>
      <c r="R17" s="394"/>
    </row>
    <row r="18" spans="1:18" ht="21.75" customHeight="1" x14ac:dyDescent="0.25">
      <c r="A18" s="300"/>
      <c r="B18" s="319" t="s">
        <v>38</v>
      </c>
      <c r="C18" s="320" t="s">
        <v>64</v>
      </c>
      <c r="D18" s="321" t="s">
        <v>140</v>
      </c>
      <c r="E18" s="314">
        <v>4000</v>
      </c>
      <c r="F18" s="325" t="s">
        <v>138</v>
      </c>
      <c r="G18" s="51" t="s">
        <v>1</v>
      </c>
      <c r="H18" s="60"/>
      <c r="I18" s="58"/>
      <c r="J18" s="60">
        <v>2000</v>
      </c>
      <c r="K18" s="83">
        <v>2000</v>
      </c>
      <c r="L18" s="71">
        <f t="shared" ref="L18:L78" si="0">SUM(H18:K18)</f>
        <v>4000</v>
      </c>
      <c r="M18" s="203"/>
      <c r="N18" s="328"/>
      <c r="O18" s="158"/>
      <c r="P18" s="158"/>
      <c r="Q18" s="395" t="s">
        <v>396</v>
      </c>
      <c r="R18" s="395" t="s">
        <v>429</v>
      </c>
    </row>
    <row r="19" spans="1:18" ht="21.75" customHeight="1" x14ac:dyDescent="0.25">
      <c r="A19" s="300"/>
      <c r="B19" s="319"/>
      <c r="C19" s="320"/>
      <c r="D19" s="322"/>
      <c r="E19" s="304"/>
      <c r="F19" s="326"/>
      <c r="G19" s="52" t="s">
        <v>2</v>
      </c>
      <c r="H19" s="144"/>
      <c r="I19" s="144"/>
      <c r="J19" s="65">
        <v>1566</v>
      </c>
      <c r="K19" s="234">
        <v>4012</v>
      </c>
      <c r="L19" s="76">
        <f t="shared" si="0"/>
        <v>5578</v>
      </c>
      <c r="M19" s="7"/>
      <c r="N19" s="328"/>
      <c r="O19" s="5"/>
      <c r="P19" s="5"/>
      <c r="Q19" s="396"/>
      <c r="R19" s="396"/>
    </row>
    <row r="20" spans="1:18" ht="21.75" customHeight="1" x14ac:dyDescent="0.25">
      <c r="A20" s="300"/>
      <c r="B20" s="309" t="s">
        <v>65</v>
      </c>
      <c r="C20" s="310" t="s">
        <v>352</v>
      </c>
      <c r="D20" s="330" t="s">
        <v>141</v>
      </c>
      <c r="E20" s="313" t="s">
        <v>353</v>
      </c>
      <c r="F20" s="313" t="s">
        <v>58</v>
      </c>
      <c r="G20" s="51" t="s">
        <v>1</v>
      </c>
      <c r="H20" s="63"/>
      <c r="I20" s="208"/>
      <c r="J20" s="63"/>
      <c r="K20" s="84">
        <v>12</v>
      </c>
      <c r="L20" s="73">
        <f t="shared" si="0"/>
        <v>12</v>
      </c>
      <c r="M20" s="203"/>
      <c r="N20" s="328"/>
      <c r="O20" s="157"/>
      <c r="P20" s="157"/>
      <c r="Q20" s="397"/>
      <c r="R20" s="397" t="s">
        <v>430</v>
      </c>
    </row>
    <row r="21" spans="1:18" ht="21.75" customHeight="1" x14ac:dyDescent="0.25">
      <c r="A21" s="300"/>
      <c r="B21" s="309"/>
      <c r="C21" s="310"/>
      <c r="D21" s="331"/>
      <c r="E21" s="304"/>
      <c r="F21" s="304"/>
      <c r="G21" s="52" t="s">
        <v>2</v>
      </c>
      <c r="H21" s="144"/>
      <c r="I21" s="144"/>
      <c r="J21" s="144"/>
      <c r="K21" s="237">
        <v>3.52</v>
      </c>
      <c r="L21" s="246">
        <f t="shared" si="0"/>
        <v>3.52</v>
      </c>
      <c r="M21" s="7"/>
      <c r="N21" s="328"/>
      <c r="O21" s="6" t="s">
        <v>343</v>
      </c>
      <c r="P21" s="6" t="s">
        <v>343</v>
      </c>
      <c r="Q21" s="398"/>
      <c r="R21" s="398"/>
    </row>
    <row r="22" spans="1:18" ht="21.75" customHeight="1" x14ac:dyDescent="0.25">
      <c r="A22" s="300"/>
      <c r="B22" s="319" t="s">
        <v>35</v>
      </c>
      <c r="C22" s="320" t="s">
        <v>142</v>
      </c>
      <c r="D22" s="322" t="s">
        <v>41</v>
      </c>
      <c r="E22" s="304">
        <v>192</v>
      </c>
      <c r="F22" s="304" t="s">
        <v>137</v>
      </c>
      <c r="G22" s="51" t="s">
        <v>1</v>
      </c>
      <c r="H22" s="60">
        <v>48</v>
      </c>
      <c r="I22" s="58">
        <v>48</v>
      </c>
      <c r="J22" s="60">
        <v>48</v>
      </c>
      <c r="K22" s="83">
        <v>48</v>
      </c>
      <c r="L22" s="71">
        <f t="shared" si="0"/>
        <v>192</v>
      </c>
      <c r="M22" s="203"/>
      <c r="N22" s="328"/>
      <c r="O22" s="275" t="s">
        <v>248</v>
      </c>
      <c r="P22" s="275" t="s">
        <v>291</v>
      </c>
      <c r="Q22" s="275" t="s">
        <v>431</v>
      </c>
      <c r="R22" s="275" t="s">
        <v>432</v>
      </c>
    </row>
    <row r="23" spans="1:18" ht="21.75" customHeight="1" x14ac:dyDescent="0.25">
      <c r="A23" s="300"/>
      <c r="B23" s="319"/>
      <c r="C23" s="320"/>
      <c r="D23" s="322"/>
      <c r="E23" s="304"/>
      <c r="F23" s="304"/>
      <c r="G23" s="52" t="s">
        <v>2</v>
      </c>
      <c r="H23" s="62">
        <v>27</v>
      </c>
      <c r="I23" s="209">
        <v>82</v>
      </c>
      <c r="J23" s="64">
        <v>75</v>
      </c>
      <c r="K23" s="234">
        <v>68</v>
      </c>
      <c r="L23" s="76">
        <f t="shared" si="0"/>
        <v>252</v>
      </c>
      <c r="M23" s="7">
        <f>+L23/L22</f>
        <v>1.3125</v>
      </c>
      <c r="N23" s="329"/>
      <c r="O23" s="276"/>
      <c r="P23" s="276"/>
      <c r="Q23" s="276"/>
      <c r="R23" s="276"/>
    </row>
    <row r="24" spans="1:18" ht="21.75" customHeight="1" x14ac:dyDescent="0.25">
      <c r="A24" s="300"/>
      <c r="B24" s="319" t="s">
        <v>38</v>
      </c>
      <c r="C24" s="320" t="s">
        <v>66</v>
      </c>
      <c r="D24" s="321" t="s">
        <v>74</v>
      </c>
      <c r="E24" s="314">
        <v>15442</v>
      </c>
      <c r="F24" s="314" t="s">
        <v>137</v>
      </c>
      <c r="G24" s="51" t="s">
        <v>1</v>
      </c>
      <c r="H24" s="60">
        <v>3860</v>
      </c>
      <c r="I24" s="58">
        <v>3860</v>
      </c>
      <c r="J24" s="60">
        <v>3860</v>
      </c>
      <c r="K24" s="83">
        <v>3862</v>
      </c>
      <c r="L24" s="71">
        <f t="shared" si="0"/>
        <v>15442</v>
      </c>
      <c r="M24" s="203"/>
      <c r="N24" s="340" t="s">
        <v>6</v>
      </c>
      <c r="O24" s="275" t="s">
        <v>249</v>
      </c>
      <c r="P24" s="275" t="s">
        <v>251</v>
      </c>
      <c r="Q24" s="275" t="s">
        <v>251</v>
      </c>
      <c r="R24" s="275" t="s">
        <v>251</v>
      </c>
    </row>
    <row r="25" spans="1:18" ht="21.75" customHeight="1" x14ac:dyDescent="0.25">
      <c r="A25" s="300"/>
      <c r="B25" s="319"/>
      <c r="C25" s="320"/>
      <c r="D25" s="322"/>
      <c r="E25" s="315"/>
      <c r="F25" s="315"/>
      <c r="G25" s="52" t="s">
        <v>2</v>
      </c>
      <c r="H25" s="164">
        <v>2307</v>
      </c>
      <c r="I25" s="210">
        <v>3075</v>
      </c>
      <c r="J25" s="64">
        <v>3267</v>
      </c>
      <c r="K25" s="234">
        <v>1978</v>
      </c>
      <c r="L25" s="76">
        <f t="shared" si="0"/>
        <v>10627</v>
      </c>
      <c r="M25" s="7">
        <f>+L25/L24</f>
        <v>0.68818805854163967</v>
      </c>
      <c r="N25" s="341"/>
      <c r="O25" s="276"/>
      <c r="P25" s="276"/>
      <c r="Q25" s="276"/>
      <c r="R25" s="276"/>
    </row>
    <row r="26" spans="1:18" ht="21.75" customHeight="1" x14ac:dyDescent="0.25">
      <c r="A26" s="300"/>
      <c r="B26" s="309" t="s">
        <v>67</v>
      </c>
      <c r="C26" s="310" t="s">
        <v>69</v>
      </c>
      <c r="D26" s="305" t="s">
        <v>141</v>
      </c>
      <c r="E26" s="313" t="s">
        <v>70</v>
      </c>
      <c r="F26" s="313" t="s">
        <v>58</v>
      </c>
      <c r="G26" s="51" t="s">
        <v>1</v>
      </c>
      <c r="H26" s="63"/>
      <c r="I26" s="208"/>
      <c r="J26" s="63"/>
      <c r="K26" s="84">
        <v>20</v>
      </c>
      <c r="L26" s="73">
        <f t="shared" si="0"/>
        <v>20</v>
      </c>
      <c r="M26" s="203"/>
      <c r="N26" s="342" t="s">
        <v>229</v>
      </c>
      <c r="O26" s="157"/>
      <c r="P26" s="157"/>
      <c r="Q26" s="397"/>
      <c r="R26" s="406" t="s">
        <v>461</v>
      </c>
    </row>
    <row r="27" spans="1:18" ht="21.75" customHeight="1" x14ac:dyDescent="0.25">
      <c r="A27" s="300"/>
      <c r="B27" s="309"/>
      <c r="C27" s="310"/>
      <c r="D27" s="304"/>
      <c r="E27" s="304"/>
      <c r="F27" s="304"/>
      <c r="G27" s="52" t="s">
        <v>2</v>
      </c>
      <c r="H27" s="144"/>
      <c r="I27" s="144"/>
      <c r="J27" s="144"/>
      <c r="K27" s="239">
        <v>28.2</v>
      </c>
      <c r="L27" s="245">
        <f t="shared" si="0"/>
        <v>28.2</v>
      </c>
      <c r="M27" s="7"/>
      <c r="N27" s="342"/>
      <c r="O27" s="156"/>
      <c r="P27" s="156"/>
      <c r="Q27" s="398"/>
      <c r="R27" s="407"/>
    </row>
    <row r="28" spans="1:18" ht="21.75" customHeight="1" x14ac:dyDescent="0.25">
      <c r="A28" s="300"/>
      <c r="B28" s="319" t="s">
        <v>35</v>
      </c>
      <c r="C28" s="320" t="s">
        <v>220</v>
      </c>
      <c r="D28" s="322" t="s">
        <v>41</v>
      </c>
      <c r="E28" s="304">
        <v>192</v>
      </c>
      <c r="F28" s="304" t="s">
        <v>137</v>
      </c>
      <c r="G28" s="51" t="s">
        <v>1</v>
      </c>
      <c r="H28" s="60">
        <v>48</v>
      </c>
      <c r="I28" s="58">
        <v>48</v>
      </c>
      <c r="J28" s="60">
        <v>48</v>
      </c>
      <c r="K28" s="83">
        <v>48</v>
      </c>
      <c r="L28" s="71">
        <f t="shared" si="0"/>
        <v>192</v>
      </c>
      <c r="M28" s="203"/>
      <c r="N28" s="342"/>
      <c r="O28" s="275" t="s">
        <v>250</v>
      </c>
      <c r="P28" s="275" t="s">
        <v>292</v>
      </c>
      <c r="Q28" s="275" t="s">
        <v>397</v>
      </c>
      <c r="R28" s="275" t="s">
        <v>397</v>
      </c>
    </row>
    <row r="29" spans="1:18" ht="21.75" customHeight="1" x14ac:dyDescent="0.25">
      <c r="A29" s="300"/>
      <c r="B29" s="319"/>
      <c r="C29" s="320"/>
      <c r="D29" s="322"/>
      <c r="E29" s="304"/>
      <c r="F29" s="304"/>
      <c r="G29" s="52" t="s">
        <v>2</v>
      </c>
      <c r="H29" s="62">
        <v>26</v>
      </c>
      <c r="I29" s="209">
        <v>75</v>
      </c>
      <c r="J29" s="64">
        <v>68</v>
      </c>
      <c r="K29" s="234">
        <v>95</v>
      </c>
      <c r="L29" s="76">
        <f>SUM(H29:K29)</f>
        <v>264</v>
      </c>
      <c r="M29" s="7">
        <f>+L29/L28</f>
        <v>1.375</v>
      </c>
      <c r="N29" s="342"/>
      <c r="O29" s="276"/>
      <c r="P29" s="276"/>
      <c r="Q29" s="276"/>
      <c r="R29" s="276"/>
    </row>
    <row r="30" spans="1:18" ht="21.75" customHeight="1" x14ac:dyDescent="0.25">
      <c r="A30" s="300"/>
      <c r="B30" s="319" t="s">
        <v>38</v>
      </c>
      <c r="C30" s="320" t="s">
        <v>68</v>
      </c>
      <c r="D30" s="321" t="s">
        <v>184</v>
      </c>
      <c r="E30" s="314">
        <v>14354</v>
      </c>
      <c r="F30" s="314" t="s">
        <v>137</v>
      </c>
      <c r="G30" s="51" t="s">
        <v>1</v>
      </c>
      <c r="H30" s="60">
        <v>3588</v>
      </c>
      <c r="I30" s="58">
        <v>3588</v>
      </c>
      <c r="J30" s="60">
        <v>3588</v>
      </c>
      <c r="K30" s="83">
        <v>3590</v>
      </c>
      <c r="L30" s="71">
        <f>SUM(H30:K30)</f>
        <v>14354</v>
      </c>
      <c r="M30" s="203"/>
      <c r="N30" s="332" t="s">
        <v>6</v>
      </c>
      <c r="O30" s="275" t="s">
        <v>251</v>
      </c>
      <c r="P30" s="275" t="s">
        <v>251</v>
      </c>
      <c r="Q30" s="275" t="s">
        <v>251</v>
      </c>
      <c r="R30" s="275" t="s">
        <v>251</v>
      </c>
    </row>
    <row r="31" spans="1:18" ht="21.75" customHeight="1" x14ac:dyDescent="0.25">
      <c r="A31" s="300"/>
      <c r="B31" s="319"/>
      <c r="C31" s="320"/>
      <c r="D31" s="322"/>
      <c r="E31" s="304"/>
      <c r="F31" s="304"/>
      <c r="G31" s="52" t="s">
        <v>2</v>
      </c>
      <c r="H31" s="164">
        <v>2759</v>
      </c>
      <c r="I31" s="210">
        <v>3163</v>
      </c>
      <c r="J31" s="64">
        <v>2802</v>
      </c>
      <c r="K31" s="234">
        <v>2919</v>
      </c>
      <c r="L31" s="76">
        <f>SUM(H31:K31)</f>
        <v>11643</v>
      </c>
      <c r="M31" s="7">
        <f>+L31/L30</f>
        <v>0.81113278528633137</v>
      </c>
      <c r="N31" s="333"/>
      <c r="O31" s="276"/>
      <c r="P31" s="276"/>
      <c r="Q31" s="276"/>
      <c r="R31" s="276"/>
    </row>
    <row r="32" spans="1:18" ht="21.75" customHeight="1" x14ac:dyDescent="0.25">
      <c r="A32" s="300"/>
      <c r="B32" s="309" t="s">
        <v>31</v>
      </c>
      <c r="C32" s="343" t="s">
        <v>71</v>
      </c>
      <c r="D32" s="330" t="s">
        <v>145</v>
      </c>
      <c r="E32" s="316" t="s">
        <v>143</v>
      </c>
      <c r="F32" s="316" t="s">
        <v>137</v>
      </c>
      <c r="G32" s="51" t="s">
        <v>1</v>
      </c>
      <c r="H32" s="63">
        <v>10</v>
      </c>
      <c r="I32" s="208">
        <v>20</v>
      </c>
      <c r="J32" s="63">
        <v>30</v>
      </c>
      <c r="K32" s="84">
        <v>40</v>
      </c>
      <c r="L32" s="73">
        <v>40</v>
      </c>
      <c r="M32" s="203"/>
      <c r="N32" s="333"/>
      <c r="O32" s="287" t="s">
        <v>252</v>
      </c>
      <c r="P32" s="287" t="s">
        <v>293</v>
      </c>
      <c r="Q32" s="287" t="s">
        <v>356</v>
      </c>
      <c r="R32" s="275" t="s">
        <v>462</v>
      </c>
    </row>
    <row r="33" spans="1:18" ht="33" customHeight="1" x14ac:dyDescent="0.25">
      <c r="A33" s="300"/>
      <c r="B33" s="309"/>
      <c r="C33" s="343"/>
      <c r="D33" s="330"/>
      <c r="E33" s="316"/>
      <c r="F33" s="316"/>
      <c r="G33" s="52" t="s">
        <v>2</v>
      </c>
      <c r="H33" s="198">
        <v>9.4399999999999998E-2</v>
      </c>
      <c r="I33" s="211">
        <v>0.19520000000000001</v>
      </c>
      <c r="J33" s="167">
        <v>29.45</v>
      </c>
      <c r="K33" s="235">
        <v>33.11</v>
      </c>
      <c r="L33" s="201">
        <v>0.33110000000000001</v>
      </c>
      <c r="M33" s="7"/>
      <c r="N33" s="334"/>
      <c r="O33" s="288"/>
      <c r="P33" s="288" t="s">
        <v>219</v>
      </c>
      <c r="Q33" s="288"/>
      <c r="R33" s="276"/>
    </row>
    <row r="34" spans="1:18" ht="21.75" customHeight="1" x14ac:dyDescent="0.25">
      <c r="A34" s="300"/>
      <c r="B34" s="319" t="s">
        <v>35</v>
      </c>
      <c r="C34" s="344" t="s">
        <v>72</v>
      </c>
      <c r="D34" s="314" t="s">
        <v>140</v>
      </c>
      <c r="E34" s="314">
        <v>6000</v>
      </c>
      <c r="F34" s="314" t="s">
        <v>137</v>
      </c>
      <c r="G34" s="51" t="s">
        <v>1</v>
      </c>
      <c r="H34" s="60">
        <v>1500</v>
      </c>
      <c r="I34" s="58">
        <v>1500</v>
      </c>
      <c r="J34" s="60">
        <v>1500</v>
      </c>
      <c r="K34" s="83">
        <v>1500</v>
      </c>
      <c r="L34" s="71">
        <f t="shared" si="0"/>
        <v>6000</v>
      </c>
      <c r="M34" s="203"/>
      <c r="N34" s="335" t="s">
        <v>229</v>
      </c>
      <c r="O34" s="285" t="s">
        <v>253</v>
      </c>
      <c r="P34" s="285" t="s">
        <v>294</v>
      </c>
      <c r="Q34" s="285" t="s">
        <v>398</v>
      </c>
      <c r="R34" s="285" t="s">
        <v>436</v>
      </c>
    </row>
    <row r="35" spans="1:18" ht="21.75" customHeight="1" x14ac:dyDescent="0.25">
      <c r="A35" s="300"/>
      <c r="B35" s="319"/>
      <c r="C35" s="344"/>
      <c r="D35" s="314"/>
      <c r="E35" s="314"/>
      <c r="F35" s="314"/>
      <c r="G35" s="52" t="s">
        <v>2</v>
      </c>
      <c r="H35" s="62">
        <v>609</v>
      </c>
      <c r="I35" s="212">
        <v>2391</v>
      </c>
      <c r="J35" s="64">
        <v>1860</v>
      </c>
      <c r="K35" s="234">
        <v>1653</v>
      </c>
      <c r="L35" s="76">
        <f>SUM(H35:K35)</f>
        <v>6513</v>
      </c>
      <c r="M35" s="7">
        <f>+L35/L34</f>
        <v>1.0854999999999999</v>
      </c>
      <c r="N35" s="336"/>
      <c r="O35" s="286"/>
      <c r="P35" s="286"/>
      <c r="Q35" s="286"/>
      <c r="R35" s="286"/>
    </row>
    <row r="36" spans="1:18" ht="21.75" customHeight="1" x14ac:dyDescent="0.25">
      <c r="A36" s="300"/>
      <c r="B36" s="319" t="s">
        <v>38</v>
      </c>
      <c r="C36" s="320" t="s">
        <v>73</v>
      </c>
      <c r="D36" s="331" t="s">
        <v>74</v>
      </c>
      <c r="E36" s="314">
        <v>8404</v>
      </c>
      <c r="F36" s="314" t="s">
        <v>137</v>
      </c>
      <c r="G36" s="51" t="s">
        <v>1</v>
      </c>
      <c r="H36" s="60">
        <v>2101</v>
      </c>
      <c r="I36" s="58">
        <v>2101</v>
      </c>
      <c r="J36" s="60">
        <v>2101</v>
      </c>
      <c r="K36" s="83">
        <v>2101</v>
      </c>
      <c r="L36" s="71">
        <v>8404</v>
      </c>
      <c r="M36" s="203"/>
      <c r="N36" s="337" t="s">
        <v>6</v>
      </c>
      <c r="O36" s="285" t="s">
        <v>254</v>
      </c>
      <c r="P36" s="285" t="s">
        <v>346</v>
      </c>
      <c r="Q36" s="285" t="s">
        <v>357</v>
      </c>
      <c r="R36" s="285" t="s">
        <v>437</v>
      </c>
    </row>
    <row r="37" spans="1:18" ht="21.75" customHeight="1" x14ac:dyDescent="0.25">
      <c r="A37" s="300"/>
      <c r="B37" s="319"/>
      <c r="C37" s="320"/>
      <c r="D37" s="331"/>
      <c r="E37" s="304"/>
      <c r="F37" s="304"/>
      <c r="G37" s="52" t="s">
        <v>2</v>
      </c>
      <c r="H37" s="164">
        <v>2145</v>
      </c>
      <c r="I37" s="164">
        <v>2292</v>
      </c>
      <c r="J37" s="65">
        <v>2495</v>
      </c>
      <c r="K37" s="234">
        <v>863</v>
      </c>
      <c r="L37" s="77">
        <f t="shared" si="0"/>
        <v>7795</v>
      </c>
      <c r="M37" s="7">
        <f>+L37/L36</f>
        <v>0.92753450737743937</v>
      </c>
      <c r="N37" s="338"/>
      <c r="O37" s="286"/>
      <c r="P37" s="286"/>
      <c r="Q37" s="286"/>
      <c r="R37" s="286"/>
    </row>
    <row r="38" spans="1:18" ht="21.75" customHeight="1" x14ac:dyDescent="0.25">
      <c r="A38" s="300"/>
      <c r="B38" s="309" t="s">
        <v>39</v>
      </c>
      <c r="C38" s="310" t="s">
        <v>75</v>
      </c>
      <c r="D38" s="330" t="s">
        <v>144</v>
      </c>
      <c r="E38" s="345" t="s">
        <v>146</v>
      </c>
      <c r="F38" s="345" t="s">
        <v>137</v>
      </c>
      <c r="G38" s="51" t="s">
        <v>1</v>
      </c>
      <c r="H38" s="63">
        <v>25</v>
      </c>
      <c r="I38" s="208">
        <v>25</v>
      </c>
      <c r="J38" s="63">
        <v>25</v>
      </c>
      <c r="K38" s="84">
        <v>25</v>
      </c>
      <c r="L38" s="74">
        <v>25</v>
      </c>
      <c r="M38" s="204"/>
      <c r="N38" s="338"/>
      <c r="O38" s="389" t="s">
        <v>255</v>
      </c>
      <c r="P38" s="389" t="s">
        <v>295</v>
      </c>
      <c r="Q38" s="389" t="s">
        <v>295</v>
      </c>
      <c r="R38" s="389" t="s">
        <v>438</v>
      </c>
    </row>
    <row r="39" spans="1:18" ht="21.75" customHeight="1" x14ac:dyDescent="0.25">
      <c r="A39" s="300"/>
      <c r="B39" s="309"/>
      <c r="C39" s="310"/>
      <c r="D39" s="331"/>
      <c r="E39" s="304"/>
      <c r="F39" s="304"/>
      <c r="G39" s="52" t="s">
        <v>2</v>
      </c>
      <c r="H39" s="165">
        <v>24.07</v>
      </c>
      <c r="I39" s="190">
        <v>26.65</v>
      </c>
      <c r="J39" s="165">
        <v>29.78</v>
      </c>
      <c r="K39" s="236">
        <v>28</v>
      </c>
      <c r="L39" s="78"/>
      <c r="M39" s="7">
        <f>+I39/25</f>
        <v>1.0659999999999998</v>
      </c>
      <c r="N39" s="339"/>
      <c r="O39" s="390"/>
      <c r="P39" s="390" t="s">
        <v>219</v>
      </c>
      <c r="Q39" s="390"/>
      <c r="R39" s="390"/>
    </row>
    <row r="40" spans="1:18" ht="21.75" customHeight="1" x14ac:dyDescent="0.25">
      <c r="A40" s="300"/>
      <c r="B40" s="319" t="s">
        <v>35</v>
      </c>
      <c r="C40" s="320" t="s">
        <v>76</v>
      </c>
      <c r="D40" s="331" t="s">
        <v>41</v>
      </c>
      <c r="E40" s="304">
        <v>200</v>
      </c>
      <c r="F40" s="304" t="s">
        <v>137</v>
      </c>
      <c r="G40" s="51" t="s">
        <v>1</v>
      </c>
      <c r="H40" s="60">
        <v>50</v>
      </c>
      <c r="I40" s="58">
        <v>50</v>
      </c>
      <c r="J40" s="60">
        <v>50</v>
      </c>
      <c r="K40" s="83">
        <v>50</v>
      </c>
      <c r="L40" s="71">
        <f t="shared" si="0"/>
        <v>200</v>
      </c>
      <c r="M40" s="203"/>
      <c r="N40" s="380" t="s">
        <v>229</v>
      </c>
      <c r="O40" s="285" t="s">
        <v>250</v>
      </c>
      <c r="P40" s="285" t="s">
        <v>296</v>
      </c>
      <c r="Q40" s="285" t="s">
        <v>399</v>
      </c>
      <c r="R40" s="285" t="s">
        <v>439</v>
      </c>
    </row>
    <row r="41" spans="1:18" ht="21.75" customHeight="1" x14ac:dyDescent="0.25">
      <c r="A41" s="300"/>
      <c r="B41" s="319"/>
      <c r="C41" s="320"/>
      <c r="D41" s="331"/>
      <c r="E41" s="304"/>
      <c r="F41" s="304"/>
      <c r="G41" s="52" t="s">
        <v>2</v>
      </c>
      <c r="H41" s="62">
        <v>52</v>
      </c>
      <c r="I41" s="212">
        <v>107</v>
      </c>
      <c r="J41" s="64">
        <v>139</v>
      </c>
      <c r="K41" s="234">
        <v>127</v>
      </c>
      <c r="L41" s="76">
        <f>SUM(H41:K41)</f>
        <v>425</v>
      </c>
      <c r="M41" s="7">
        <f>+L41/L40</f>
        <v>2.125</v>
      </c>
      <c r="N41" s="381"/>
      <c r="O41" s="286"/>
      <c r="P41" s="286"/>
      <c r="Q41" s="286"/>
      <c r="R41" s="286"/>
    </row>
    <row r="42" spans="1:18" ht="21.75" customHeight="1" x14ac:dyDescent="0.25">
      <c r="A42" s="300"/>
      <c r="B42" s="319" t="s">
        <v>38</v>
      </c>
      <c r="C42" s="320" t="s">
        <v>77</v>
      </c>
      <c r="D42" s="322" t="s">
        <v>78</v>
      </c>
      <c r="E42" s="346">
        <v>1</v>
      </c>
      <c r="F42" s="346" t="s">
        <v>137</v>
      </c>
      <c r="G42" s="51" t="s">
        <v>1</v>
      </c>
      <c r="H42" s="60">
        <v>100</v>
      </c>
      <c r="I42" s="58">
        <v>100</v>
      </c>
      <c r="J42" s="60">
        <v>100</v>
      </c>
      <c r="K42" s="83">
        <v>100</v>
      </c>
      <c r="L42" s="75">
        <v>100</v>
      </c>
      <c r="M42" s="204"/>
      <c r="N42" s="381"/>
      <c r="O42" s="391" t="s">
        <v>256</v>
      </c>
      <c r="P42" s="391" t="s">
        <v>297</v>
      </c>
      <c r="Q42" s="391" t="s">
        <v>400</v>
      </c>
      <c r="R42" s="391" t="s">
        <v>400</v>
      </c>
    </row>
    <row r="43" spans="1:18" ht="21.75" customHeight="1" x14ac:dyDescent="0.25">
      <c r="A43" s="300"/>
      <c r="B43" s="319"/>
      <c r="C43" s="320"/>
      <c r="D43" s="322"/>
      <c r="E43" s="346"/>
      <c r="F43" s="346"/>
      <c r="G43" s="52" t="s">
        <v>2</v>
      </c>
      <c r="H43" s="62">
        <v>48</v>
      </c>
      <c r="I43" s="164">
        <v>60</v>
      </c>
      <c r="J43" s="166">
        <v>44.78</v>
      </c>
      <c r="K43" s="237">
        <v>65.16</v>
      </c>
      <c r="L43" s="72">
        <f>AVERAGE(H43:K43)</f>
        <v>54.484999999999999</v>
      </c>
      <c r="M43" s="7"/>
      <c r="N43" s="382"/>
      <c r="O43" s="392"/>
      <c r="P43" s="392"/>
      <c r="Q43" s="392"/>
      <c r="R43" s="392"/>
    </row>
    <row r="44" spans="1:18" ht="21.75" customHeight="1" x14ac:dyDescent="0.25">
      <c r="A44" s="300"/>
      <c r="B44" s="309" t="s">
        <v>40</v>
      </c>
      <c r="C44" s="310" t="s">
        <v>79</v>
      </c>
      <c r="D44" s="330" t="s">
        <v>4</v>
      </c>
      <c r="E44" s="345" t="s">
        <v>243</v>
      </c>
      <c r="F44" s="345" t="s">
        <v>58</v>
      </c>
      <c r="G44" s="51" t="s">
        <v>1</v>
      </c>
      <c r="H44" s="63"/>
      <c r="I44" s="208"/>
      <c r="J44" s="63"/>
      <c r="K44" s="84">
        <v>17</v>
      </c>
      <c r="L44" s="74">
        <f t="shared" si="0"/>
        <v>17</v>
      </c>
      <c r="M44" s="204"/>
      <c r="N44" s="347" t="s">
        <v>229</v>
      </c>
      <c r="O44" s="159"/>
      <c r="P44" s="159"/>
      <c r="Q44" s="404"/>
      <c r="R44" s="404" t="s">
        <v>435</v>
      </c>
    </row>
    <row r="45" spans="1:18" ht="21.75" customHeight="1" x14ac:dyDescent="0.25">
      <c r="A45" s="300"/>
      <c r="B45" s="309"/>
      <c r="C45" s="310"/>
      <c r="D45" s="331"/>
      <c r="E45" s="304"/>
      <c r="F45" s="304"/>
      <c r="G45" s="52" t="s">
        <v>2</v>
      </c>
      <c r="H45" s="144"/>
      <c r="I45" s="144"/>
      <c r="J45" s="144"/>
      <c r="K45" s="236">
        <v>16.3</v>
      </c>
      <c r="L45" s="78">
        <f t="shared" si="0"/>
        <v>16.3</v>
      </c>
      <c r="M45" s="7"/>
      <c r="N45" s="348"/>
      <c r="O45" s="6" t="s">
        <v>343</v>
      </c>
      <c r="P45" s="6" t="s">
        <v>343</v>
      </c>
      <c r="Q45" s="405"/>
      <c r="R45" s="405"/>
    </row>
    <row r="46" spans="1:18" ht="21.75" customHeight="1" x14ac:dyDescent="0.25">
      <c r="A46" s="300"/>
      <c r="B46" s="319" t="s">
        <v>35</v>
      </c>
      <c r="C46" s="320" t="s">
        <v>80</v>
      </c>
      <c r="D46" s="121"/>
      <c r="E46" s="304">
        <v>200</v>
      </c>
      <c r="F46" s="304" t="s">
        <v>137</v>
      </c>
      <c r="G46" s="51" t="s">
        <v>1</v>
      </c>
      <c r="H46" s="60">
        <v>50</v>
      </c>
      <c r="I46" s="58">
        <v>50</v>
      </c>
      <c r="J46" s="60">
        <v>50</v>
      </c>
      <c r="K46" s="83">
        <v>50</v>
      </c>
      <c r="L46" s="71">
        <f t="shared" si="0"/>
        <v>200</v>
      </c>
      <c r="M46" s="203"/>
      <c r="N46" s="348"/>
      <c r="O46" s="285" t="s">
        <v>250</v>
      </c>
      <c r="P46" s="285" t="s">
        <v>298</v>
      </c>
      <c r="Q46" s="285" t="s">
        <v>401</v>
      </c>
      <c r="R46" s="285" t="s">
        <v>434</v>
      </c>
    </row>
    <row r="47" spans="1:18" ht="21.75" customHeight="1" x14ac:dyDescent="0.25">
      <c r="A47" s="300"/>
      <c r="B47" s="319"/>
      <c r="C47" s="320"/>
      <c r="D47" s="121" t="s">
        <v>41</v>
      </c>
      <c r="E47" s="304"/>
      <c r="F47" s="304"/>
      <c r="G47" s="52" t="s">
        <v>2</v>
      </c>
      <c r="H47" s="62">
        <v>32</v>
      </c>
      <c r="I47" s="164">
        <v>112</v>
      </c>
      <c r="J47" s="64">
        <v>29</v>
      </c>
      <c r="K47" s="234">
        <v>34</v>
      </c>
      <c r="L47" s="76">
        <f t="shared" si="0"/>
        <v>207</v>
      </c>
      <c r="M47" s="7"/>
      <c r="N47" s="348"/>
      <c r="O47" s="286"/>
      <c r="P47" s="286"/>
      <c r="Q47" s="286"/>
      <c r="R47" s="286"/>
    </row>
    <row r="48" spans="1:18" ht="24" customHeight="1" x14ac:dyDescent="0.25">
      <c r="A48" s="300"/>
      <c r="B48" s="319" t="s">
        <v>38</v>
      </c>
      <c r="C48" s="320" t="s">
        <v>81</v>
      </c>
      <c r="D48" s="322" t="s">
        <v>78</v>
      </c>
      <c r="E48" s="314">
        <v>100</v>
      </c>
      <c r="F48" s="314" t="s">
        <v>137</v>
      </c>
      <c r="G48" s="51" t="s">
        <v>1</v>
      </c>
      <c r="H48" s="60">
        <v>100</v>
      </c>
      <c r="I48" s="58">
        <v>100</v>
      </c>
      <c r="J48" s="60">
        <v>100</v>
      </c>
      <c r="K48" s="83">
        <v>100</v>
      </c>
      <c r="L48" s="71">
        <v>100</v>
      </c>
      <c r="M48" s="203"/>
      <c r="N48" s="348"/>
      <c r="O48" s="285" t="s">
        <v>257</v>
      </c>
      <c r="P48" s="285" t="s">
        <v>299</v>
      </c>
      <c r="Q48" s="285" t="s">
        <v>402</v>
      </c>
      <c r="R48" s="285" t="s">
        <v>463</v>
      </c>
    </row>
    <row r="49" spans="1:18" ht="21.75" customHeight="1" x14ac:dyDescent="0.25">
      <c r="A49" s="300"/>
      <c r="B49" s="319"/>
      <c r="C49" s="320"/>
      <c r="D49" s="322"/>
      <c r="E49" s="304"/>
      <c r="F49" s="304"/>
      <c r="G49" s="52" t="s">
        <v>2</v>
      </c>
      <c r="H49" s="62">
        <v>47</v>
      </c>
      <c r="I49" s="164">
        <v>42.85</v>
      </c>
      <c r="J49" s="166">
        <v>88.36</v>
      </c>
      <c r="K49" s="261">
        <v>70.209999999999994</v>
      </c>
      <c r="L49" s="72">
        <f t="shared" si="0"/>
        <v>248.41999999999996</v>
      </c>
      <c r="M49" s="7"/>
      <c r="N49" s="348"/>
      <c r="O49" s="286"/>
      <c r="P49" s="286"/>
      <c r="Q49" s="286"/>
      <c r="R49" s="286" t="s">
        <v>417</v>
      </c>
    </row>
    <row r="50" spans="1:18" ht="21.75" customHeight="1" x14ac:dyDescent="0.25">
      <c r="A50" s="300"/>
      <c r="B50" s="351" t="s">
        <v>42</v>
      </c>
      <c r="C50" s="310" t="s">
        <v>82</v>
      </c>
      <c r="D50" s="322" t="s">
        <v>145</v>
      </c>
      <c r="E50" s="352">
        <v>100</v>
      </c>
      <c r="F50" s="305" t="s">
        <v>147</v>
      </c>
      <c r="G50" s="51" t="s">
        <v>1</v>
      </c>
      <c r="H50" s="60"/>
      <c r="I50" s="58">
        <v>100</v>
      </c>
      <c r="J50" s="60"/>
      <c r="K50" s="83">
        <v>100</v>
      </c>
      <c r="L50" s="71">
        <v>100</v>
      </c>
      <c r="M50" s="203"/>
      <c r="N50" s="348"/>
      <c r="O50" s="387" t="s">
        <v>343</v>
      </c>
      <c r="P50" s="387" t="s">
        <v>350</v>
      </c>
      <c r="Q50" s="399"/>
      <c r="R50" s="285" t="s">
        <v>464</v>
      </c>
    </row>
    <row r="51" spans="1:18" ht="21.75" customHeight="1" x14ac:dyDescent="0.25">
      <c r="A51" s="300"/>
      <c r="B51" s="351"/>
      <c r="C51" s="310"/>
      <c r="D51" s="322"/>
      <c r="E51" s="353"/>
      <c r="F51" s="304"/>
      <c r="G51" s="52" t="s">
        <v>2</v>
      </c>
      <c r="H51" s="144"/>
      <c r="I51" s="61">
        <v>0</v>
      </c>
      <c r="J51" s="144"/>
      <c r="K51" s="260">
        <v>0</v>
      </c>
      <c r="L51" s="78">
        <v>0</v>
      </c>
      <c r="M51" s="7"/>
      <c r="N51" s="348"/>
      <c r="O51" s="388"/>
      <c r="P51" s="388"/>
      <c r="Q51" s="399"/>
      <c r="R51" s="286" t="s">
        <v>417</v>
      </c>
    </row>
    <row r="52" spans="1:18" ht="21.75" customHeight="1" x14ac:dyDescent="0.25">
      <c r="A52" s="300"/>
      <c r="B52" s="319" t="s">
        <v>35</v>
      </c>
      <c r="C52" s="320" t="s">
        <v>83</v>
      </c>
      <c r="D52" s="322" t="s">
        <v>145</v>
      </c>
      <c r="E52" s="304">
        <v>100</v>
      </c>
      <c r="F52" s="304" t="s">
        <v>147</v>
      </c>
      <c r="G52" s="51" t="s">
        <v>1</v>
      </c>
      <c r="H52" s="60"/>
      <c r="I52" s="58">
        <v>100</v>
      </c>
      <c r="J52" s="60"/>
      <c r="K52" s="83">
        <v>100</v>
      </c>
      <c r="L52" s="71">
        <v>100</v>
      </c>
      <c r="M52" s="203"/>
      <c r="N52" s="348"/>
      <c r="O52" s="277" t="s">
        <v>344</v>
      </c>
      <c r="P52" s="277" t="s">
        <v>300</v>
      </c>
      <c r="Q52" s="400"/>
      <c r="R52" s="285" t="s">
        <v>464</v>
      </c>
    </row>
    <row r="53" spans="1:18" ht="21.75" customHeight="1" x14ac:dyDescent="0.25">
      <c r="A53" s="300"/>
      <c r="B53" s="319"/>
      <c r="C53" s="320"/>
      <c r="D53" s="322"/>
      <c r="E53" s="304"/>
      <c r="F53" s="304"/>
      <c r="G53" s="52" t="s">
        <v>2</v>
      </c>
      <c r="H53" s="144"/>
      <c r="I53" s="213">
        <v>0</v>
      </c>
      <c r="J53" s="144"/>
      <c r="K53" s="234">
        <v>0</v>
      </c>
      <c r="L53" s="76">
        <f t="shared" si="0"/>
        <v>0</v>
      </c>
      <c r="M53" s="7"/>
      <c r="N53" s="348"/>
      <c r="O53" s="278"/>
      <c r="P53" s="278"/>
      <c r="Q53" s="400"/>
      <c r="R53" s="286" t="s">
        <v>417</v>
      </c>
    </row>
    <row r="54" spans="1:18" ht="21.75" customHeight="1" x14ac:dyDescent="0.25">
      <c r="A54" s="300"/>
      <c r="B54" s="319" t="s">
        <v>38</v>
      </c>
      <c r="C54" s="320" t="s">
        <v>84</v>
      </c>
      <c r="D54" s="322" t="s">
        <v>145</v>
      </c>
      <c r="E54" s="314">
        <v>50</v>
      </c>
      <c r="F54" s="314" t="s">
        <v>147</v>
      </c>
      <c r="G54" s="51" t="s">
        <v>1</v>
      </c>
      <c r="H54" s="60"/>
      <c r="I54" s="58">
        <v>50</v>
      </c>
      <c r="J54" s="60"/>
      <c r="K54" s="83">
        <v>50</v>
      </c>
      <c r="L54" s="71">
        <v>50</v>
      </c>
      <c r="M54" s="203"/>
      <c r="N54" s="348"/>
      <c r="O54" s="275" t="s">
        <v>343</v>
      </c>
      <c r="P54" s="275" t="s">
        <v>301</v>
      </c>
      <c r="Q54" s="401"/>
      <c r="R54" s="285" t="s">
        <v>465</v>
      </c>
    </row>
    <row r="55" spans="1:18" ht="21.75" customHeight="1" x14ac:dyDescent="0.25">
      <c r="A55" s="300"/>
      <c r="B55" s="319"/>
      <c r="C55" s="320"/>
      <c r="D55" s="322"/>
      <c r="E55" s="314"/>
      <c r="F55" s="314"/>
      <c r="G55" s="52" t="s">
        <v>2</v>
      </c>
      <c r="H55" s="144"/>
      <c r="I55" s="214">
        <v>0</v>
      </c>
      <c r="J55" s="144"/>
      <c r="K55" s="248">
        <v>0</v>
      </c>
      <c r="L55" s="72">
        <f t="shared" si="0"/>
        <v>0</v>
      </c>
      <c r="M55" s="7"/>
      <c r="N55" s="349"/>
      <c r="O55" s="276"/>
      <c r="P55" s="276"/>
      <c r="Q55" s="401"/>
      <c r="R55" s="286" t="s">
        <v>417</v>
      </c>
    </row>
    <row r="56" spans="1:18" ht="21.75" customHeight="1" x14ac:dyDescent="0.25">
      <c r="A56" s="300"/>
      <c r="B56" s="350" t="s">
        <v>43</v>
      </c>
      <c r="C56" s="310" t="s">
        <v>85</v>
      </c>
      <c r="D56" s="322" t="s">
        <v>4</v>
      </c>
      <c r="E56" s="305" t="s">
        <v>148</v>
      </c>
      <c r="F56" s="305" t="s">
        <v>137</v>
      </c>
      <c r="G56" s="51" t="s">
        <v>1</v>
      </c>
      <c r="H56" s="60">
        <v>20</v>
      </c>
      <c r="I56" s="58">
        <v>20</v>
      </c>
      <c r="J56" s="60">
        <v>20</v>
      </c>
      <c r="K56" s="83">
        <v>20</v>
      </c>
      <c r="L56" s="71">
        <v>20</v>
      </c>
      <c r="M56" s="203"/>
      <c r="N56" s="374" t="s">
        <v>6</v>
      </c>
      <c r="O56" s="386" t="s">
        <v>257</v>
      </c>
      <c r="P56" s="266" t="s">
        <v>347</v>
      </c>
      <c r="Q56" s="266" t="s">
        <v>358</v>
      </c>
      <c r="R56" s="266" t="s">
        <v>440</v>
      </c>
    </row>
    <row r="57" spans="1:18" ht="21.75" customHeight="1" x14ac:dyDescent="0.25">
      <c r="A57" s="300"/>
      <c r="B57" s="350"/>
      <c r="C57" s="310"/>
      <c r="D57" s="331"/>
      <c r="E57" s="304"/>
      <c r="F57" s="304"/>
      <c r="G57" s="52" t="s">
        <v>2</v>
      </c>
      <c r="H57" s="166">
        <v>27.86</v>
      </c>
      <c r="I57" s="163">
        <v>33.35</v>
      </c>
      <c r="J57" s="166">
        <v>31.49</v>
      </c>
      <c r="K57" s="237">
        <v>27.24</v>
      </c>
      <c r="L57" s="72"/>
      <c r="M57" s="7"/>
      <c r="N57" s="375"/>
      <c r="O57" s="386"/>
      <c r="P57" s="266"/>
      <c r="Q57" s="266"/>
      <c r="R57" s="266"/>
    </row>
    <row r="58" spans="1:18" ht="21.75" customHeight="1" x14ac:dyDescent="0.25">
      <c r="A58" s="300"/>
      <c r="B58" s="319" t="s">
        <v>35</v>
      </c>
      <c r="C58" s="320" t="s">
        <v>86</v>
      </c>
      <c r="D58" s="331" t="s">
        <v>41</v>
      </c>
      <c r="E58" s="304">
        <v>480</v>
      </c>
      <c r="F58" s="304" t="s">
        <v>137</v>
      </c>
      <c r="G58" s="51" t="s">
        <v>1</v>
      </c>
      <c r="H58" s="60">
        <v>120</v>
      </c>
      <c r="I58" s="58">
        <v>120</v>
      </c>
      <c r="J58" s="60">
        <v>120</v>
      </c>
      <c r="K58" s="83">
        <v>120</v>
      </c>
      <c r="L58" s="71">
        <f t="shared" si="0"/>
        <v>480</v>
      </c>
      <c r="M58" s="203"/>
      <c r="N58" s="376" t="s">
        <v>229</v>
      </c>
      <c r="O58" s="385" t="s">
        <v>250</v>
      </c>
      <c r="P58" s="266" t="s">
        <v>302</v>
      </c>
      <c r="Q58" s="266" t="s">
        <v>403</v>
      </c>
      <c r="R58" s="266" t="s">
        <v>441</v>
      </c>
    </row>
    <row r="59" spans="1:18" ht="29.25" customHeight="1" x14ac:dyDescent="0.25">
      <c r="A59" s="300"/>
      <c r="B59" s="319"/>
      <c r="C59" s="320"/>
      <c r="D59" s="331"/>
      <c r="E59" s="304"/>
      <c r="F59" s="304"/>
      <c r="G59" s="52" t="s">
        <v>2</v>
      </c>
      <c r="H59" s="62">
        <v>34</v>
      </c>
      <c r="I59" s="212">
        <v>210</v>
      </c>
      <c r="J59" s="64">
        <v>144</v>
      </c>
      <c r="K59" s="234">
        <v>152</v>
      </c>
      <c r="L59" s="76">
        <f t="shared" si="0"/>
        <v>540</v>
      </c>
      <c r="M59" s="7">
        <f>+L59/L58</f>
        <v>1.125</v>
      </c>
      <c r="N59" s="377"/>
      <c r="O59" s="276"/>
      <c r="P59" s="266"/>
      <c r="Q59" s="266"/>
      <c r="R59" s="266"/>
    </row>
    <row r="60" spans="1:18" ht="21.75" customHeight="1" x14ac:dyDescent="0.25">
      <c r="A60" s="300"/>
      <c r="B60" s="319" t="s">
        <v>38</v>
      </c>
      <c r="C60" s="320" t="s">
        <v>87</v>
      </c>
      <c r="D60" s="322" t="s">
        <v>145</v>
      </c>
      <c r="E60" s="304">
        <v>80</v>
      </c>
      <c r="F60" s="304" t="s">
        <v>137</v>
      </c>
      <c r="G60" s="51" t="s">
        <v>1</v>
      </c>
      <c r="H60" s="60">
        <v>80</v>
      </c>
      <c r="I60" s="58">
        <v>80</v>
      </c>
      <c r="J60" s="60">
        <v>80</v>
      </c>
      <c r="K60" s="83">
        <v>80</v>
      </c>
      <c r="L60" s="71">
        <v>80</v>
      </c>
      <c r="M60" s="203"/>
      <c r="N60" s="377"/>
      <c r="O60" s="275" t="s">
        <v>266</v>
      </c>
      <c r="P60" s="266" t="s">
        <v>349</v>
      </c>
      <c r="Q60" s="266" t="s">
        <v>404</v>
      </c>
      <c r="R60" s="266" t="s">
        <v>404</v>
      </c>
    </row>
    <row r="61" spans="1:18" ht="21.75" customHeight="1" x14ac:dyDescent="0.25">
      <c r="A61" s="300"/>
      <c r="B61" s="319"/>
      <c r="C61" s="320"/>
      <c r="D61" s="322"/>
      <c r="E61" s="304"/>
      <c r="F61" s="304"/>
      <c r="G61" s="52" t="s">
        <v>2</v>
      </c>
      <c r="H61" s="166">
        <v>87.87</v>
      </c>
      <c r="I61" s="163">
        <v>88.19</v>
      </c>
      <c r="J61" s="167">
        <v>86.63</v>
      </c>
      <c r="K61" s="235">
        <v>81.55</v>
      </c>
      <c r="L61" s="199"/>
      <c r="M61" s="7">
        <f>+I61/I60</f>
        <v>1.1023749999999999</v>
      </c>
      <c r="N61" s="377"/>
      <c r="O61" s="276"/>
      <c r="P61" s="266"/>
      <c r="Q61" s="266"/>
      <c r="R61" s="266"/>
    </row>
    <row r="62" spans="1:18" ht="21.75" customHeight="1" x14ac:dyDescent="0.25">
      <c r="A62" s="300"/>
      <c r="B62" s="350" t="s">
        <v>44</v>
      </c>
      <c r="C62" s="310" t="s">
        <v>88</v>
      </c>
      <c r="D62" s="357" t="s">
        <v>4</v>
      </c>
      <c r="E62" s="358">
        <v>70</v>
      </c>
      <c r="F62" s="354" t="s">
        <v>137</v>
      </c>
      <c r="G62" s="51" t="s">
        <v>1</v>
      </c>
      <c r="H62" s="60">
        <v>70</v>
      </c>
      <c r="I62" s="58">
        <v>70</v>
      </c>
      <c r="J62" s="60">
        <v>70</v>
      </c>
      <c r="K62" s="83">
        <v>70</v>
      </c>
      <c r="L62" s="71">
        <v>70</v>
      </c>
      <c r="M62" s="203"/>
      <c r="N62" s="301" t="s">
        <v>6</v>
      </c>
      <c r="O62" s="267" t="s">
        <v>258</v>
      </c>
      <c r="P62" s="267" t="s">
        <v>348</v>
      </c>
      <c r="Q62" s="267" t="s">
        <v>359</v>
      </c>
      <c r="R62" s="267" t="s">
        <v>443</v>
      </c>
    </row>
    <row r="63" spans="1:18" ht="21.75" customHeight="1" x14ac:dyDescent="0.25">
      <c r="A63" s="300"/>
      <c r="B63" s="350"/>
      <c r="C63" s="310"/>
      <c r="D63" s="355"/>
      <c r="E63" s="359"/>
      <c r="F63" s="355"/>
      <c r="G63" s="52" t="s">
        <v>2</v>
      </c>
      <c r="H63" s="167">
        <v>76.08</v>
      </c>
      <c r="I63" s="190">
        <v>74.55</v>
      </c>
      <c r="J63" s="167">
        <v>73.88</v>
      </c>
      <c r="K63" s="238">
        <v>74.599999999999994</v>
      </c>
      <c r="L63" s="200"/>
      <c r="M63" s="7"/>
      <c r="N63" s="301"/>
      <c r="O63" s="384"/>
      <c r="P63" s="268"/>
      <c r="Q63" s="268"/>
      <c r="R63" s="268"/>
    </row>
    <row r="64" spans="1:18" ht="21.75" customHeight="1" x14ac:dyDescent="0.25">
      <c r="A64" s="300"/>
      <c r="B64" s="319" t="s">
        <v>35</v>
      </c>
      <c r="C64" s="320" t="s">
        <v>89</v>
      </c>
      <c r="D64" s="304" t="s">
        <v>41</v>
      </c>
      <c r="E64" s="304">
        <v>480</v>
      </c>
      <c r="F64" s="304" t="s">
        <v>137</v>
      </c>
      <c r="G64" s="51" t="s">
        <v>1</v>
      </c>
      <c r="H64" s="63">
        <v>120</v>
      </c>
      <c r="I64" s="208">
        <v>120</v>
      </c>
      <c r="J64" s="63">
        <v>120</v>
      </c>
      <c r="K64" s="84">
        <v>120</v>
      </c>
      <c r="L64" s="73">
        <f t="shared" si="0"/>
        <v>480</v>
      </c>
      <c r="M64" s="203"/>
      <c r="N64" s="368" t="s">
        <v>229</v>
      </c>
      <c r="O64" s="383" t="s">
        <v>250</v>
      </c>
      <c r="P64" s="269" t="s">
        <v>303</v>
      </c>
      <c r="Q64" s="269" t="s">
        <v>405</v>
      </c>
      <c r="R64" s="269" t="s">
        <v>444</v>
      </c>
    </row>
    <row r="65" spans="1:18" ht="21.75" customHeight="1" x14ac:dyDescent="0.25">
      <c r="A65" s="300"/>
      <c r="B65" s="319"/>
      <c r="C65" s="320"/>
      <c r="D65" s="304"/>
      <c r="E65" s="304"/>
      <c r="F65" s="304"/>
      <c r="G65" s="52" t="s">
        <v>2</v>
      </c>
      <c r="H65" s="66">
        <v>32</v>
      </c>
      <c r="I65" s="215">
        <v>251</v>
      </c>
      <c r="J65" s="64">
        <v>140</v>
      </c>
      <c r="K65" s="234">
        <v>155</v>
      </c>
      <c r="L65" s="76">
        <f t="shared" si="0"/>
        <v>578</v>
      </c>
      <c r="M65" s="7">
        <f>+L65/L64</f>
        <v>1.2041666666666666</v>
      </c>
      <c r="N65" s="369"/>
      <c r="O65" s="270"/>
      <c r="P65" s="270"/>
      <c r="Q65" s="270"/>
      <c r="R65" s="270"/>
    </row>
    <row r="66" spans="1:18" ht="21.75" customHeight="1" x14ac:dyDescent="0.25">
      <c r="A66" s="300"/>
      <c r="B66" s="319" t="s">
        <v>38</v>
      </c>
      <c r="C66" s="320" t="s">
        <v>90</v>
      </c>
      <c r="D66" s="356" t="s">
        <v>78</v>
      </c>
      <c r="E66" s="304">
        <v>90</v>
      </c>
      <c r="F66" s="304" t="s">
        <v>137</v>
      </c>
      <c r="G66" s="51" t="s">
        <v>1</v>
      </c>
      <c r="H66" s="63">
        <v>90</v>
      </c>
      <c r="I66" s="208">
        <v>90</v>
      </c>
      <c r="J66" s="63">
        <v>90</v>
      </c>
      <c r="K66" s="84">
        <v>90</v>
      </c>
      <c r="L66" s="73">
        <v>90</v>
      </c>
      <c r="M66" s="203"/>
      <c r="N66" s="301" t="s">
        <v>6</v>
      </c>
      <c r="O66" s="271" t="s">
        <v>259</v>
      </c>
      <c r="P66" s="271" t="s">
        <v>304</v>
      </c>
      <c r="Q66" s="271" t="s">
        <v>406</v>
      </c>
      <c r="R66" s="271" t="s">
        <v>406</v>
      </c>
    </row>
    <row r="67" spans="1:18" ht="21.75" customHeight="1" x14ac:dyDescent="0.25">
      <c r="A67" s="300"/>
      <c r="B67" s="319"/>
      <c r="C67" s="320"/>
      <c r="D67" s="356"/>
      <c r="E67" s="304"/>
      <c r="F67" s="304"/>
      <c r="G67" s="52" t="s">
        <v>2</v>
      </c>
      <c r="H67" s="168">
        <v>91.54</v>
      </c>
      <c r="I67" s="216">
        <v>94.35</v>
      </c>
      <c r="J67" s="167">
        <v>94.33</v>
      </c>
      <c r="K67" s="235">
        <v>91.07</v>
      </c>
      <c r="L67" s="76"/>
      <c r="M67" s="7">
        <f>+I67/I66</f>
        <v>1.0483333333333333</v>
      </c>
      <c r="N67" s="301"/>
      <c r="O67" s="272"/>
      <c r="P67" s="272"/>
      <c r="Q67" s="272"/>
      <c r="R67" s="272"/>
    </row>
    <row r="68" spans="1:18" ht="21.75" customHeight="1" x14ac:dyDescent="0.25">
      <c r="A68" s="300"/>
      <c r="B68" s="350" t="s">
        <v>45</v>
      </c>
      <c r="C68" s="310" t="s">
        <v>91</v>
      </c>
      <c r="D68" s="322" t="s">
        <v>149</v>
      </c>
      <c r="E68" s="352">
        <v>86</v>
      </c>
      <c r="F68" s="305" t="s">
        <v>137</v>
      </c>
      <c r="G68" s="51" t="s">
        <v>1</v>
      </c>
      <c r="H68" s="60">
        <v>86</v>
      </c>
      <c r="I68" s="58">
        <v>86</v>
      </c>
      <c r="J68" s="60">
        <v>86</v>
      </c>
      <c r="K68" s="83">
        <v>86</v>
      </c>
      <c r="L68" s="71">
        <v>86</v>
      </c>
      <c r="M68" s="203"/>
      <c r="N68" s="378" t="s">
        <v>229</v>
      </c>
      <c r="O68" s="268" t="s">
        <v>260</v>
      </c>
      <c r="P68" s="268" t="s">
        <v>305</v>
      </c>
      <c r="Q68" s="268" t="s">
        <v>407</v>
      </c>
      <c r="R68" s="268" t="s">
        <v>442</v>
      </c>
    </row>
    <row r="69" spans="1:18" ht="21.75" customHeight="1" x14ac:dyDescent="0.25">
      <c r="A69" s="300"/>
      <c r="B69" s="350"/>
      <c r="C69" s="310"/>
      <c r="D69" s="331"/>
      <c r="E69" s="353"/>
      <c r="F69" s="304"/>
      <c r="G69" s="52" t="s">
        <v>2</v>
      </c>
      <c r="H69" s="66">
        <v>88</v>
      </c>
      <c r="I69" s="217">
        <v>87</v>
      </c>
      <c r="J69" s="66">
        <v>100</v>
      </c>
      <c r="K69" s="249">
        <v>80</v>
      </c>
      <c r="L69" s="79"/>
      <c r="M69" s="7"/>
      <c r="N69" s="379"/>
      <c r="O69" s="268"/>
      <c r="P69" s="268"/>
      <c r="Q69" s="268"/>
      <c r="R69" s="268"/>
    </row>
    <row r="70" spans="1:18" ht="21.75" customHeight="1" x14ac:dyDescent="0.25">
      <c r="A70" s="300"/>
      <c r="B70" s="319" t="s">
        <v>35</v>
      </c>
      <c r="C70" s="320" t="s">
        <v>92</v>
      </c>
      <c r="D70" s="304" t="s">
        <v>41</v>
      </c>
      <c r="E70" s="306">
        <v>126</v>
      </c>
      <c r="F70" s="306" t="s">
        <v>137</v>
      </c>
      <c r="G70" s="51" t="s">
        <v>1</v>
      </c>
      <c r="H70" s="60">
        <v>30</v>
      </c>
      <c r="I70" s="58">
        <v>30</v>
      </c>
      <c r="J70" s="60">
        <v>30</v>
      </c>
      <c r="K70" s="83">
        <v>36</v>
      </c>
      <c r="L70" s="71">
        <f t="shared" si="0"/>
        <v>126</v>
      </c>
      <c r="M70" s="203"/>
      <c r="N70" s="379"/>
      <c r="O70" s="207"/>
      <c r="P70" s="273" t="s">
        <v>306</v>
      </c>
      <c r="Q70" s="273" t="s">
        <v>408</v>
      </c>
      <c r="R70" s="268" t="s">
        <v>466</v>
      </c>
    </row>
    <row r="71" spans="1:18" ht="21.75" customHeight="1" x14ac:dyDescent="0.25">
      <c r="A71" s="300"/>
      <c r="B71" s="319"/>
      <c r="C71" s="320"/>
      <c r="D71" s="304"/>
      <c r="E71" s="307"/>
      <c r="F71" s="307"/>
      <c r="G71" s="52" t="s">
        <v>2</v>
      </c>
      <c r="H71" s="66">
        <v>13</v>
      </c>
      <c r="I71" s="218">
        <v>60</v>
      </c>
      <c r="J71" s="66">
        <v>20</v>
      </c>
      <c r="K71" s="249">
        <v>26</v>
      </c>
      <c r="L71" s="79">
        <f t="shared" si="0"/>
        <v>119</v>
      </c>
      <c r="M71" s="7">
        <f>+L71/L70</f>
        <v>0.94444444444444442</v>
      </c>
      <c r="N71" s="379"/>
      <c r="O71" s="160"/>
      <c r="P71" s="274"/>
      <c r="Q71" s="274"/>
      <c r="R71" s="268"/>
    </row>
    <row r="72" spans="1:18" ht="21.75" customHeight="1" x14ac:dyDescent="0.25">
      <c r="A72" s="300"/>
      <c r="B72" s="319" t="s">
        <v>38</v>
      </c>
      <c r="C72" s="320" t="s">
        <v>93</v>
      </c>
      <c r="D72" s="356" t="s">
        <v>145</v>
      </c>
      <c r="E72" s="363">
        <v>100</v>
      </c>
      <c r="F72" s="307" t="s">
        <v>137</v>
      </c>
      <c r="G72" s="51" t="s">
        <v>1</v>
      </c>
      <c r="H72" s="60">
        <v>100</v>
      </c>
      <c r="I72" s="58">
        <v>100</v>
      </c>
      <c r="J72" s="60">
        <v>100</v>
      </c>
      <c r="K72" s="83">
        <v>100</v>
      </c>
      <c r="L72" s="71">
        <v>100</v>
      </c>
      <c r="M72" s="203"/>
      <c r="N72" s="379"/>
      <c r="O72" s="275"/>
      <c r="P72" s="275"/>
      <c r="Q72" s="275"/>
      <c r="R72" s="275" t="s">
        <v>445</v>
      </c>
    </row>
    <row r="73" spans="1:18" ht="21.75" customHeight="1" x14ac:dyDescent="0.25">
      <c r="A73" s="300"/>
      <c r="B73" s="319"/>
      <c r="C73" s="320"/>
      <c r="D73" s="356"/>
      <c r="E73" s="363"/>
      <c r="F73" s="307"/>
      <c r="G73" s="52" t="s">
        <v>2</v>
      </c>
      <c r="H73" s="66">
        <v>100</v>
      </c>
      <c r="I73" s="218">
        <v>100</v>
      </c>
      <c r="J73" s="66">
        <v>100</v>
      </c>
      <c r="K73" s="249">
        <v>100</v>
      </c>
      <c r="L73" s="79">
        <f t="shared" si="0"/>
        <v>400</v>
      </c>
      <c r="M73" s="7"/>
      <c r="N73" s="379"/>
      <c r="O73" s="276"/>
      <c r="P73" s="276"/>
      <c r="Q73" s="276"/>
      <c r="R73" s="276"/>
    </row>
    <row r="74" spans="1:18" ht="21.75" customHeight="1" x14ac:dyDescent="0.25">
      <c r="A74" s="300"/>
      <c r="B74" s="360" t="s">
        <v>46</v>
      </c>
      <c r="C74" s="361" t="s">
        <v>94</v>
      </c>
      <c r="D74" s="362" t="s">
        <v>150</v>
      </c>
      <c r="E74" s="302">
        <v>100</v>
      </c>
      <c r="F74" s="302" t="s">
        <v>137</v>
      </c>
      <c r="G74" s="54" t="s">
        <v>1</v>
      </c>
      <c r="H74" s="67">
        <v>100</v>
      </c>
      <c r="I74" s="150">
        <v>100</v>
      </c>
      <c r="J74" s="60">
        <v>100</v>
      </c>
      <c r="K74" s="83">
        <v>100</v>
      </c>
      <c r="L74" s="71">
        <v>100</v>
      </c>
      <c r="M74" s="203"/>
      <c r="N74" s="379"/>
      <c r="O74" s="277"/>
      <c r="P74" s="277" t="s">
        <v>309</v>
      </c>
      <c r="Q74" s="277" t="s">
        <v>309</v>
      </c>
      <c r="R74" s="277" t="s">
        <v>309</v>
      </c>
    </row>
    <row r="75" spans="1:18" ht="31.5" customHeight="1" x14ac:dyDescent="0.25">
      <c r="A75" s="300"/>
      <c r="B75" s="360"/>
      <c r="C75" s="361"/>
      <c r="D75" s="362"/>
      <c r="E75" s="302"/>
      <c r="F75" s="302"/>
      <c r="G75" s="55" t="s">
        <v>2</v>
      </c>
      <c r="H75" s="68">
        <v>100</v>
      </c>
      <c r="I75" s="169">
        <v>97.91</v>
      </c>
      <c r="J75" s="225">
        <v>98.2</v>
      </c>
      <c r="K75" s="239">
        <v>97.1</v>
      </c>
      <c r="L75" s="80"/>
      <c r="M75" s="7"/>
      <c r="N75" s="379"/>
      <c r="O75" s="278"/>
      <c r="P75" s="278"/>
      <c r="Q75" s="278"/>
      <c r="R75" s="278"/>
    </row>
    <row r="76" spans="1:18" ht="21.75" customHeight="1" x14ac:dyDescent="0.25">
      <c r="A76" s="300"/>
      <c r="B76" s="366" t="s">
        <v>35</v>
      </c>
      <c r="C76" s="365" t="s">
        <v>95</v>
      </c>
      <c r="D76" s="362" t="s">
        <v>5</v>
      </c>
      <c r="E76" s="308">
        <v>700</v>
      </c>
      <c r="F76" s="308" t="s">
        <v>137</v>
      </c>
      <c r="G76" s="54" t="s">
        <v>1</v>
      </c>
      <c r="H76" s="67">
        <v>175</v>
      </c>
      <c r="I76" s="150">
        <v>175</v>
      </c>
      <c r="J76" s="67">
        <v>175</v>
      </c>
      <c r="K76" s="67">
        <v>175</v>
      </c>
      <c r="L76" s="81">
        <f t="shared" si="0"/>
        <v>700</v>
      </c>
      <c r="M76" s="205"/>
      <c r="N76" s="379"/>
      <c r="O76" s="264"/>
      <c r="P76" s="264" t="s">
        <v>307</v>
      </c>
      <c r="Q76" s="264" t="s">
        <v>409</v>
      </c>
      <c r="R76" s="264" t="s">
        <v>451</v>
      </c>
    </row>
    <row r="77" spans="1:18" ht="21.75" customHeight="1" x14ac:dyDescent="0.25">
      <c r="A77" s="300"/>
      <c r="B77" s="366"/>
      <c r="C77" s="365"/>
      <c r="D77" s="362"/>
      <c r="E77" s="308"/>
      <c r="F77" s="308"/>
      <c r="G77" s="55" t="s">
        <v>2</v>
      </c>
      <c r="H77" s="62">
        <v>175</v>
      </c>
      <c r="I77" s="171">
        <v>187</v>
      </c>
      <c r="J77" s="65">
        <v>164</v>
      </c>
      <c r="K77" s="241">
        <v>133</v>
      </c>
      <c r="L77" s="82">
        <f t="shared" si="0"/>
        <v>659</v>
      </c>
      <c r="M77" s="7">
        <f>+L77/L76</f>
        <v>0.94142857142857139</v>
      </c>
      <c r="N77" s="379"/>
      <c r="O77" s="265"/>
      <c r="P77" s="265"/>
      <c r="Q77" s="265"/>
      <c r="R77" s="265"/>
    </row>
    <row r="78" spans="1:18" ht="21.75" customHeight="1" x14ac:dyDescent="0.25">
      <c r="A78" s="300"/>
      <c r="B78" s="366" t="s">
        <v>38</v>
      </c>
      <c r="C78" s="365" t="s">
        <v>96</v>
      </c>
      <c r="D78" s="362" t="s">
        <v>5</v>
      </c>
      <c r="E78" s="308">
        <v>700</v>
      </c>
      <c r="F78" s="308" t="s">
        <v>137</v>
      </c>
      <c r="G78" s="54" t="s">
        <v>1</v>
      </c>
      <c r="H78" s="67">
        <v>175</v>
      </c>
      <c r="I78" s="150">
        <v>175</v>
      </c>
      <c r="J78" s="67">
        <v>175</v>
      </c>
      <c r="K78" s="67">
        <v>175</v>
      </c>
      <c r="L78" s="81">
        <f t="shared" si="0"/>
        <v>700</v>
      </c>
      <c r="M78" s="205"/>
      <c r="N78" s="379"/>
      <c r="O78" s="264"/>
      <c r="P78" s="264" t="s">
        <v>308</v>
      </c>
      <c r="Q78" s="264" t="s">
        <v>410</v>
      </c>
      <c r="R78" s="264" t="s">
        <v>451</v>
      </c>
    </row>
    <row r="79" spans="1:18" ht="21.75" customHeight="1" thickBot="1" x14ac:dyDescent="0.3">
      <c r="A79" s="300"/>
      <c r="B79" s="366"/>
      <c r="C79" s="365"/>
      <c r="D79" s="362"/>
      <c r="E79" s="308"/>
      <c r="F79" s="308"/>
      <c r="G79" s="55" t="s">
        <v>2</v>
      </c>
      <c r="H79" s="68">
        <v>175</v>
      </c>
      <c r="I79" s="171">
        <v>188</v>
      </c>
      <c r="J79" s="65">
        <v>164</v>
      </c>
      <c r="K79" s="241">
        <v>134</v>
      </c>
      <c r="L79" s="82">
        <f t="shared" ref="L79:L109" si="1">SUM(H79:K79)</f>
        <v>661</v>
      </c>
      <c r="M79" s="7">
        <f>+L79/L78</f>
        <v>0.94428571428571428</v>
      </c>
      <c r="N79" s="379"/>
      <c r="O79" s="265"/>
      <c r="P79" s="265"/>
      <c r="Q79" s="265"/>
      <c r="R79" s="265"/>
    </row>
    <row r="80" spans="1:18" ht="21.75" customHeight="1" x14ac:dyDescent="0.25">
      <c r="A80" s="293" t="s">
        <v>411</v>
      </c>
      <c r="B80" s="360" t="s">
        <v>47</v>
      </c>
      <c r="C80" s="361" t="s">
        <v>97</v>
      </c>
      <c r="D80" s="362" t="s">
        <v>135</v>
      </c>
      <c r="E80" s="302" t="s">
        <v>151</v>
      </c>
      <c r="F80" s="302" t="s">
        <v>137</v>
      </c>
      <c r="G80" s="54" t="s">
        <v>1</v>
      </c>
      <c r="H80" s="67">
        <v>90</v>
      </c>
      <c r="I80" s="150">
        <v>90</v>
      </c>
      <c r="J80" s="60">
        <v>90</v>
      </c>
      <c r="K80" s="83">
        <v>90</v>
      </c>
      <c r="L80" s="71">
        <v>90</v>
      </c>
      <c r="M80" s="203"/>
      <c r="N80" s="367" t="s">
        <v>6</v>
      </c>
      <c r="O80" s="281" t="s">
        <v>267</v>
      </c>
      <c r="P80" s="281" t="s">
        <v>310</v>
      </c>
      <c r="Q80" s="281" t="s">
        <v>360</v>
      </c>
      <c r="R80" s="281" t="s">
        <v>310</v>
      </c>
    </row>
    <row r="81" spans="1:18" ht="30" customHeight="1" x14ac:dyDescent="0.25">
      <c r="A81" s="294"/>
      <c r="B81" s="360"/>
      <c r="C81" s="364"/>
      <c r="D81" s="362"/>
      <c r="E81" s="302"/>
      <c r="F81" s="302"/>
      <c r="G81" s="55" t="s">
        <v>2</v>
      </c>
      <c r="H81" s="169">
        <v>98.17</v>
      </c>
      <c r="I81" s="169">
        <v>97.99</v>
      </c>
      <c r="J81" s="225">
        <v>94.71</v>
      </c>
      <c r="K81" s="237">
        <v>98.17</v>
      </c>
      <c r="L81" s="80"/>
      <c r="M81" s="7"/>
      <c r="N81" s="367"/>
      <c r="O81" s="282"/>
      <c r="P81" s="282" t="s">
        <v>219</v>
      </c>
      <c r="Q81" s="282"/>
      <c r="R81" s="282"/>
    </row>
    <row r="82" spans="1:18" ht="21.75" customHeight="1" x14ac:dyDescent="0.25">
      <c r="A82" s="294"/>
      <c r="B82" s="319" t="s">
        <v>35</v>
      </c>
      <c r="C82" s="365" t="s">
        <v>98</v>
      </c>
      <c r="D82" s="362" t="s">
        <v>6</v>
      </c>
      <c r="E82" s="308">
        <v>4</v>
      </c>
      <c r="F82" s="308" t="s">
        <v>137</v>
      </c>
      <c r="G82" s="54" t="s">
        <v>1</v>
      </c>
      <c r="H82" s="67">
        <v>1</v>
      </c>
      <c r="I82" s="150">
        <v>1</v>
      </c>
      <c r="J82" s="67">
        <v>1</v>
      </c>
      <c r="K82" s="85">
        <v>1</v>
      </c>
      <c r="L82" s="81">
        <f t="shared" si="1"/>
        <v>4</v>
      </c>
      <c r="M82" s="205"/>
      <c r="N82" s="367"/>
      <c r="O82" s="264"/>
      <c r="P82" s="264"/>
      <c r="Q82" s="264"/>
      <c r="R82" s="264" t="s">
        <v>433</v>
      </c>
    </row>
    <row r="83" spans="1:18" ht="21.75" customHeight="1" x14ac:dyDescent="0.25">
      <c r="A83" s="294"/>
      <c r="B83" s="319"/>
      <c r="C83" s="365"/>
      <c r="D83" s="362"/>
      <c r="E83" s="308"/>
      <c r="F83" s="308"/>
      <c r="G83" s="55" t="s">
        <v>2</v>
      </c>
      <c r="H83" s="68">
        <v>1</v>
      </c>
      <c r="I83" s="171">
        <v>1</v>
      </c>
      <c r="J83" s="65">
        <v>1</v>
      </c>
      <c r="K83" s="241">
        <v>1</v>
      </c>
      <c r="L83" s="82">
        <f t="shared" si="1"/>
        <v>4</v>
      </c>
      <c r="M83" s="7"/>
      <c r="N83" s="367"/>
      <c r="O83" s="265"/>
      <c r="P83" s="265"/>
      <c r="Q83" s="265"/>
      <c r="R83" s="265"/>
    </row>
    <row r="84" spans="1:18" ht="21.75" customHeight="1" x14ac:dyDescent="0.25">
      <c r="A84" s="294"/>
      <c r="B84" s="319" t="s">
        <v>38</v>
      </c>
      <c r="C84" s="365" t="s">
        <v>99</v>
      </c>
      <c r="D84" s="362" t="s">
        <v>6</v>
      </c>
      <c r="E84" s="308">
        <v>4</v>
      </c>
      <c r="F84" s="308" t="s">
        <v>137</v>
      </c>
      <c r="G84" s="54" t="s">
        <v>1</v>
      </c>
      <c r="H84" s="67">
        <v>1</v>
      </c>
      <c r="I84" s="150">
        <v>1</v>
      </c>
      <c r="J84" s="67">
        <v>1</v>
      </c>
      <c r="K84" s="85">
        <v>1</v>
      </c>
      <c r="L84" s="81">
        <f t="shared" si="1"/>
        <v>4</v>
      </c>
      <c r="M84" s="205"/>
      <c r="N84" s="367"/>
      <c r="O84" s="264"/>
      <c r="P84" s="264"/>
      <c r="Q84" s="264"/>
      <c r="R84" s="264" t="s">
        <v>433</v>
      </c>
    </row>
    <row r="85" spans="1:18" ht="21.75" customHeight="1" x14ac:dyDescent="0.25">
      <c r="A85" s="294"/>
      <c r="B85" s="319"/>
      <c r="C85" s="365"/>
      <c r="D85" s="362"/>
      <c r="E85" s="308"/>
      <c r="F85" s="308"/>
      <c r="G85" s="55" t="s">
        <v>2</v>
      </c>
      <c r="H85" s="68">
        <v>1</v>
      </c>
      <c r="I85" s="171">
        <v>1</v>
      </c>
      <c r="J85" s="65">
        <v>1</v>
      </c>
      <c r="K85" s="241">
        <v>1</v>
      </c>
      <c r="L85" s="82">
        <f t="shared" si="1"/>
        <v>4</v>
      </c>
      <c r="M85" s="7"/>
      <c r="N85" s="367"/>
      <c r="O85" s="265"/>
      <c r="P85" s="265"/>
      <c r="Q85" s="265"/>
      <c r="R85" s="265"/>
    </row>
    <row r="86" spans="1:18" ht="21.75" customHeight="1" x14ac:dyDescent="0.25">
      <c r="A86" s="294"/>
      <c r="B86" s="319" t="s">
        <v>49</v>
      </c>
      <c r="C86" s="365" t="s">
        <v>100</v>
      </c>
      <c r="D86" s="362" t="s">
        <v>6</v>
      </c>
      <c r="E86" s="308">
        <v>4</v>
      </c>
      <c r="F86" s="308" t="s">
        <v>137</v>
      </c>
      <c r="G86" s="54" t="s">
        <v>1</v>
      </c>
      <c r="H86" s="67">
        <v>1</v>
      </c>
      <c r="I86" s="150">
        <v>1</v>
      </c>
      <c r="J86" s="67">
        <v>1</v>
      </c>
      <c r="K86" s="85">
        <v>1</v>
      </c>
      <c r="L86" s="81">
        <f t="shared" si="1"/>
        <v>4</v>
      </c>
      <c r="M86" s="205"/>
      <c r="N86" s="367"/>
      <c r="O86" s="264"/>
      <c r="P86" s="264"/>
      <c r="Q86" s="264"/>
      <c r="R86" s="264" t="s">
        <v>433</v>
      </c>
    </row>
    <row r="87" spans="1:18" ht="21.75" customHeight="1" thickBot="1" x14ac:dyDescent="0.3">
      <c r="A87" s="295"/>
      <c r="B87" s="319"/>
      <c r="C87" s="365"/>
      <c r="D87" s="362"/>
      <c r="E87" s="308"/>
      <c r="F87" s="308"/>
      <c r="G87" s="55" t="s">
        <v>2</v>
      </c>
      <c r="H87" s="68">
        <v>1</v>
      </c>
      <c r="I87" s="171">
        <v>1</v>
      </c>
      <c r="J87" s="65">
        <v>1</v>
      </c>
      <c r="K87" s="241">
        <v>1</v>
      </c>
      <c r="L87" s="82">
        <f t="shared" si="1"/>
        <v>4</v>
      </c>
      <c r="M87" s="7"/>
      <c r="N87" s="367"/>
      <c r="O87" s="265"/>
      <c r="P87" s="265"/>
      <c r="Q87" s="265"/>
      <c r="R87" s="265"/>
    </row>
    <row r="88" spans="1:18" ht="21.75" customHeight="1" x14ac:dyDescent="0.25">
      <c r="A88" s="296" t="s">
        <v>227</v>
      </c>
      <c r="B88" s="360" t="s">
        <v>48</v>
      </c>
      <c r="C88" s="361" t="s">
        <v>101</v>
      </c>
      <c r="D88" s="362" t="s">
        <v>152</v>
      </c>
      <c r="E88" s="302">
        <v>4</v>
      </c>
      <c r="F88" s="302" t="s">
        <v>137</v>
      </c>
      <c r="G88" s="54" t="s">
        <v>1</v>
      </c>
      <c r="H88" s="150">
        <v>1</v>
      </c>
      <c r="I88" s="150">
        <v>1</v>
      </c>
      <c r="J88" s="60">
        <v>1</v>
      </c>
      <c r="K88" s="83">
        <v>1</v>
      </c>
      <c r="L88" s="138">
        <f t="shared" si="1"/>
        <v>4</v>
      </c>
      <c r="M88" s="203"/>
      <c r="N88" s="367"/>
      <c r="O88" s="279"/>
      <c r="P88" s="279"/>
      <c r="Q88" s="279"/>
      <c r="R88" s="264" t="s">
        <v>433</v>
      </c>
    </row>
    <row r="89" spans="1:18" ht="21.75" customHeight="1" thickBot="1" x14ac:dyDescent="0.3">
      <c r="A89" s="297"/>
      <c r="B89" s="360"/>
      <c r="C89" s="361"/>
      <c r="D89" s="362"/>
      <c r="E89" s="302"/>
      <c r="F89" s="302"/>
      <c r="G89" s="55" t="s">
        <v>2</v>
      </c>
      <c r="H89" s="170">
        <v>1</v>
      </c>
      <c r="I89" s="171">
        <v>1</v>
      </c>
      <c r="J89" s="69">
        <v>1</v>
      </c>
      <c r="K89" s="248">
        <v>1</v>
      </c>
      <c r="L89" s="139">
        <f t="shared" si="1"/>
        <v>4</v>
      </c>
      <c r="M89" s="7"/>
      <c r="N89" s="367"/>
      <c r="O89" s="280"/>
      <c r="P89" s="280"/>
      <c r="Q89" s="280"/>
      <c r="R89" s="265"/>
    </row>
    <row r="90" spans="1:18" ht="15" customHeight="1" x14ac:dyDescent="0.25">
      <c r="A90" s="297"/>
      <c r="B90" s="319" t="s">
        <v>35</v>
      </c>
      <c r="C90" s="365" t="s">
        <v>102</v>
      </c>
      <c r="D90" s="362" t="s">
        <v>7</v>
      </c>
      <c r="E90" s="308">
        <v>408474</v>
      </c>
      <c r="F90" s="302" t="s">
        <v>137</v>
      </c>
      <c r="G90" s="54" t="s">
        <v>1</v>
      </c>
      <c r="H90" s="150">
        <v>102118</v>
      </c>
      <c r="I90" s="150">
        <v>102118</v>
      </c>
      <c r="J90" s="67">
        <v>102118</v>
      </c>
      <c r="K90" s="85">
        <v>102120</v>
      </c>
      <c r="L90" s="140">
        <f t="shared" si="1"/>
        <v>408474</v>
      </c>
      <c r="M90" s="205"/>
      <c r="N90" s="367"/>
      <c r="O90" s="264" t="s">
        <v>261</v>
      </c>
      <c r="P90" s="264" t="s">
        <v>311</v>
      </c>
      <c r="Q90" s="264" t="s">
        <v>362</v>
      </c>
      <c r="R90" s="264" t="s">
        <v>362</v>
      </c>
    </row>
    <row r="91" spans="1:18" ht="16.5" thickBot="1" x14ac:dyDescent="0.3">
      <c r="A91" s="297"/>
      <c r="B91" s="319"/>
      <c r="C91" s="365"/>
      <c r="D91" s="362"/>
      <c r="E91" s="308"/>
      <c r="F91" s="302"/>
      <c r="G91" s="55" t="s">
        <v>2</v>
      </c>
      <c r="H91" s="170">
        <v>85032</v>
      </c>
      <c r="I91" s="171">
        <v>90422</v>
      </c>
      <c r="J91" s="65">
        <v>80890</v>
      </c>
      <c r="K91" s="241">
        <v>72362</v>
      </c>
      <c r="L91" s="141">
        <f t="shared" si="1"/>
        <v>328706</v>
      </c>
      <c r="M91" s="7">
        <f>+L91/L90</f>
        <v>0.80471706889544992</v>
      </c>
      <c r="N91" s="367"/>
      <c r="O91" s="265"/>
      <c r="P91" s="265"/>
      <c r="Q91" s="265"/>
      <c r="R91" s="265"/>
    </row>
    <row r="92" spans="1:18" ht="15.75" customHeight="1" x14ac:dyDescent="0.25">
      <c r="A92" s="297"/>
      <c r="B92" s="319" t="s">
        <v>38</v>
      </c>
      <c r="C92" s="365" t="s">
        <v>103</v>
      </c>
      <c r="D92" s="362" t="s">
        <v>7</v>
      </c>
      <c r="E92" s="308">
        <v>3068</v>
      </c>
      <c r="F92" s="302" t="s">
        <v>137</v>
      </c>
      <c r="G92" s="54" t="s">
        <v>1</v>
      </c>
      <c r="H92" s="150">
        <v>767</v>
      </c>
      <c r="I92" s="150">
        <v>767</v>
      </c>
      <c r="J92" s="60">
        <v>767</v>
      </c>
      <c r="K92" s="86">
        <v>767</v>
      </c>
      <c r="L92" s="142">
        <f t="shared" si="1"/>
        <v>3068</v>
      </c>
      <c r="M92" s="7"/>
      <c r="N92" s="367"/>
      <c r="O92" s="283" t="s">
        <v>262</v>
      </c>
      <c r="P92" s="283" t="s">
        <v>316</v>
      </c>
      <c r="Q92" s="264" t="s">
        <v>363</v>
      </c>
      <c r="R92" s="264" t="s">
        <v>363</v>
      </c>
    </row>
    <row r="93" spans="1:18" ht="16.5" thickBot="1" x14ac:dyDescent="0.3">
      <c r="A93" s="297"/>
      <c r="B93" s="319"/>
      <c r="C93" s="365"/>
      <c r="D93" s="362"/>
      <c r="E93" s="308"/>
      <c r="F93" s="302"/>
      <c r="G93" s="55" t="s">
        <v>2</v>
      </c>
      <c r="H93" s="170">
        <v>808</v>
      </c>
      <c r="I93" s="171">
        <v>762</v>
      </c>
      <c r="J93" s="65">
        <v>847</v>
      </c>
      <c r="K93" s="241">
        <v>811</v>
      </c>
      <c r="L93" s="141">
        <f t="shared" si="1"/>
        <v>3228</v>
      </c>
      <c r="M93" s="7">
        <f t="shared" ref="M93:M123" si="2">+L93/L92</f>
        <v>1.0521512385919165</v>
      </c>
      <c r="N93" s="367"/>
      <c r="O93" s="284"/>
      <c r="P93" s="284"/>
      <c r="Q93" s="265"/>
      <c r="R93" s="265"/>
    </row>
    <row r="94" spans="1:18" ht="15" customHeight="1" x14ac:dyDescent="0.25">
      <c r="A94" s="297"/>
      <c r="B94" s="319" t="s">
        <v>49</v>
      </c>
      <c r="C94" s="365" t="s">
        <v>104</v>
      </c>
      <c r="D94" s="362" t="s">
        <v>7</v>
      </c>
      <c r="E94" s="308">
        <v>35814</v>
      </c>
      <c r="F94" s="302" t="s">
        <v>137</v>
      </c>
      <c r="G94" s="54" t="s">
        <v>1</v>
      </c>
      <c r="H94" s="150">
        <v>8953</v>
      </c>
      <c r="I94" s="150">
        <v>8953</v>
      </c>
      <c r="J94" s="67">
        <v>8953</v>
      </c>
      <c r="K94" s="85">
        <v>8955</v>
      </c>
      <c r="L94" s="140">
        <f t="shared" si="1"/>
        <v>35814</v>
      </c>
      <c r="M94" s="7"/>
      <c r="N94" s="367"/>
      <c r="O94" s="264" t="s">
        <v>263</v>
      </c>
      <c r="P94" s="264" t="s">
        <v>335</v>
      </c>
      <c r="Q94" s="264" t="s">
        <v>364</v>
      </c>
      <c r="R94" s="264" t="s">
        <v>447</v>
      </c>
    </row>
    <row r="95" spans="1:18" ht="16.5" thickBot="1" x14ac:dyDescent="0.3">
      <c r="A95" s="297"/>
      <c r="B95" s="319"/>
      <c r="C95" s="365"/>
      <c r="D95" s="362"/>
      <c r="E95" s="308"/>
      <c r="F95" s="302"/>
      <c r="G95" s="55" t="s">
        <v>2</v>
      </c>
      <c r="H95" s="170">
        <v>8797</v>
      </c>
      <c r="I95" s="219">
        <v>9647</v>
      </c>
      <c r="J95" s="65">
        <v>8932</v>
      </c>
      <c r="K95" s="241">
        <v>8833</v>
      </c>
      <c r="L95" s="141">
        <f t="shared" si="1"/>
        <v>36209</v>
      </c>
      <c r="M95" s="7">
        <f t="shared" si="2"/>
        <v>1.0110292064555759</v>
      </c>
      <c r="N95" s="367"/>
      <c r="O95" s="265"/>
      <c r="P95" s="265"/>
      <c r="Q95" s="265"/>
      <c r="R95" s="265"/>
    </row>
    <row r="96" spans="1:18" ht="15" customHeight="1" x14ac:dyDescent="0.25">
      <c r="A96" s="297"/>
      <c r="B96" s="319" t="s">
        <v>110</v>
      </c>
      <c r="C96" s="365" t="s">
        <v>105</v>
      </c>
      <c r="D96" s="362" t="s">
        <v>7</v>
      </c>
      <c r="E96" s="308">
        <v>9808</v>
      </c>
      <c r="F96" s="302" t="s">
        <v>137</v>
      </c>
      <c r="G96" s="54" t="s">
        <v>1</v>
      </c>
      <c r="H96" s="150">
        <v>2452</v>
      </c>
      <c r="I96" s="150">
        <v>2452</v>
      </c>
      <c r="J96" s="67">
        <v>2452</v>
      </c>
      <c r="K96" s="87">
        <v>2452</v>
      </c>
      <c r="L96" s="140">
        <f t="shared" si="1"/>
        <v>9808</v>
      </c>
      <c r="M96" s="7"/>
      <c r="N96" s="367"/>
      <c r="O96" s="264" t="s">
        <v>261</v>
      </c>
      <c r="P96" s="264" t="s">
        <v>336</v>
      </c>
      <c r="Q96" s="264" t="s">
        <v>365</v>
      </c>
      <c r="R96" s="264" t="s">
        <v>362</v>
      </c>
    </row>
    <row r="97" spans="1:18" ht="16.5" thickBot="1" x14ac:dyDescent="0.3">
      <c r="A97" s="297"/>
      <c r="B97" s="319"/>
      <c r="C97" s="365"/>
      <c r="D97" s="362"/>
      <c r="E97" s="308"/>
      <c r="F97" s="302"/>
      <c r="G97" s="55" t="s">
        <v>2</v>
      </c>
      <c r="H97" s="170">
        <v>1761</v>
      </c>
      <c r="I97" s="171">
        <v>2276</v>
      </c>
      <c r="J97" s="65">
        <v>2339</v>
      </c>
      <c r="K97" s="241">
        <v>2363</v>
      </c>
      <c r="L97" s="141">
        <f t="shared" si="1"/>
        <v>8739</v>
      </c>
      <c r="M97" s="7">
        <f t="shared" si="2"/>
        <v>0.8910073409461664</v>
      </c>
      <c r="N97" s="367"/>
      <c r="O97" s="265"/>
      <c r="P97" s="265"/>
      <c r="Q97" s="265"/>
      <c r="R97" s="265"/>
    </row>
    <row r="98" spans="1:18" ht="15" customHeight="1" x14ac:dyDescent="0.25">
      <c r="A98" s="297"/>
      <c r="B98" s="319" t="s">
        <v>111</v>
      </c>
      <c r="C98" s="365" t="s">
        <v>106</v>
      </c>
      <c r="D98" s="362" t="s">
        <v>7</v>
      </c>
      <c r="E98" s="308">
        <v>364656</v>
      </c>
      <c r="F98" s="302" t="s">
        <v>137</v>
      </c>
      <c r="G98" s="54" t="s">
        <v>1</v>
      </c>
      <c r="H98" s="150">
        <v>91164</v>
      </c>
      <c r="I98" s="150">
        <v>91164</v>
      </c>
      <c r="J98" s="67">
        <v>91164</v>
      </c>
      <c r="K98" s="87">
        <v>91164</v>
      </c>
      <c r="L98" s="140">
        <f t="shared" si="1"/>
        <v>364656</v>
      </c>
      <c r="M98" s="7"/>
      <c r="N98" s="367"/>
      <c r="O98" s="264" t="s">
        <v>261</v>
      </c>
      <c r="P98" s="264" t="s">
        <v>337</v>
      </c>
      <c r="Q98" s="264" t="s">
        <v>366</v>
      </c>
      <c r="R98" s="264" t="s">
        <v>362</v>
      </c>
    </row>
    <row r="99" spans="1:18" ht="16.5" thickBot="1" x14ac:dyDescent="0.3">
      <c r="A99" s="297"/>
      <c r="B99" s="319"/>
      <c r="C99" s="365"/>
      <c r="D99" s="362"/>
      <c r="E99" s="308"/>
      <c r="F99" s="302"/>
      <c r="G99" s="55" t="s">
        <v>2</v>
      </c>
      <c r="H99" s="170">
        <v>86722</v>
      </c>
      <c r="I99" s="219">
        <v>91085</v>
      </c>
      <c r="J99" s="65">
        <v>85927</v>
      </c>
      <c r="K99" s="241">
        <v>78012</v>
      </c>
      <c r="L99" s="141">
        <f t="shared" si="1"/>
        <v>341746</v>
      </c>
      <c r="M99" s="7">
        <f t="shared" si="2"/>
        <v>0.93717366504321886</v>
      </c>
      <c r="N99" s="367"/>
      <c r="O99" s="265"/>
      <c r="P99" s="265"/>
      <c r="Q99" s="265"/>
      <c r="R99" s="265"/>
    </row>
    <row r="100" spans="1:18" ht="15" customHeight="1" x14ac:dyDescent="0.25">
      <c r="A100" s="297"/>
      <c r="B100" s="319" t="s">
        <v>112</v>
      </c>
      <c r="C100" s="365" t="s">
        <v>107</v>
      </c>
      <c r="D100" s="362" t="s">
        <v>7</v>
      </c>
      <c r="E100" s="308">
        <v>85394</v>
      </c>
      <c r="F100" s="302" t="s">
        <v>137</v>
      </c>
      <c r="G100" s="54" t="s">
        <v>1</v>
      </c>
      <c r="H100" s="150">
        <v>21348</v>
      </c>
      <c r="I100" s="150">
        <v>21348</v>
      </c>
      <c r="J100" s="67">
        <v>21348</v>
      </c>
      <c r="K100" s="85">
        <v>21350</v>
      </c>
      <c r="L100" s="140">
        <f t="shared" si="1"/>
        <v>85394</v>
      </c>
      <c r="M100" s="7"/>
      <c r="N100" s="367"/>
      <c r="O100" s="264" t="s">
        <v>261</v>
      </c>
      <c r="P100" s="264" t="s">
        <v>337</v>
      </c>
      <c r="Q100" s="264" t="s">
        <v>366</v>
      </c>
      <c r="R100" s="264" t="s">
        <v>362</v>
      </c>
    </row>
    <row r="101" spans="1:18" ht="16.5" thickBot="1" x14ac:dyDescent="0.3">
      <c r="A101" s="297"/>
      <c r="B101" s="319"/>
      <c r="C101" s="365"/>
      <c r="D101" s="362"/>
      <c r="E101" s="308"/>
      <c r="F101" s="302"/>
      <c r="G101" s="55" t="s">
        <v>2</v>
      </c>
      <c r="H101" s="170">
        <v>20052</v>
      </c>
      <c r="I101" s="171">
        <v>19961</v>
      </c>
      <c r="J101" s="65">
        <v>19221</v>
      </c>
      <c r="K101" s="241">
        <v>15872</v>
      </c>
      <c r="L101" s="141">
        <f t="shared" si="1"/>
        <v>75106</v>
      </c>
      <c r="M101" s="7">
        <f t="shared" si="2"/>
        <v>0.87952315150947369</v>
      </c>
      <c r="N101" s="367"/>
      <c r="O101" s="265"/>
      <c r="P101" s="265"/>
      <c r="Q101" s="265"/>
      <c r="R101" s="265"/>
    </row>
    <row r="102" spans="1:18" ht="15" customHeight="1" x14ac:dyDescent="0.25">
      <c r="A102" s="297"/>
      <c r="B102" s="319" t="s">
        <v>113</v>
      </c>
      <c r="C102" s="365" t="s">
        <v>108</v>
      </c>
      <c r="D102" s="362" t="s">
        <v>7</v>
      </c>
      <c r="E102" s="308">
        <v>33058</v>
      </c>
      <c r="F102" s="302" t="s">
        <v>137</v>
      </c>
      <c r="G102" s="54" t="s">
        <v>1</v>
      </c>
      <c r="H102" s="150">
        <v>8264</v>
      </c>
      <c r="I102" s="150">
        <v>8264</v>
      </c>
      <c r="J102" s="67">
        <v>8264</v>
      </c>
      <c r="K102" s="85">
        <v>8266</v>
      </c>
      <c r="L102" s="140">
        <f t="shared" si="1"/>
        <v>33058</v>
      </c>
      <c r="M102" s="7"/>
      <c r="N102" s="367"/>
      <c r="O102" s="264" t="s">
        <v>261</v>
      </c>
      <c r="P102" s="264" t="s">
        <v>338</v>
      </c>
      <c r="Q102" s="264" t="s">
        <v>367</v>
      </c>
      <c r="R102" s="264" t="s">
        <v>446</v>
      </c>
    </row>
    <row r="103" spans="1:18" ht="16.5" thickBot="1" x14ac:dyDescent="0.3">
      <c r="A103" s="297"/>
      <c r="B103" s="319"/>
      <c r="C103" s="365"/>
      <c r="D103" s="362"/>
      <c r="E103" s="302"/>
      <c r="F103" s="302"/>
      <c r="G103" s="55" t="s">
        <v>2</v>
      </c>
      <c r="H103" s="170">
        <v>7132</v>
      </c>
      <c r="I103" s="171">
        <v>8883</v>
      </c>
      <c r="J103" s="65">
        <v>9765</v>
      </c>
      <c r="K103" s="241">
        <v>8820</v>
      </c>
      <c r="L103" s="141">
        <f t="shared" si="1"/>
        <v>34600</v>
      </c>
      <c r="M103" s="7">
        <f t="shared" si="2"/>
        <v>1.0466452900961947</v>
      </c>
      <c r="N103" s="367"/>
      <c r="O103" s="265"/>
      <c r="P103" s="265"/>
      <c r="Q103" s="265"/>
      <c r="R103" s="265"/>
    </row>
    <row r="104" spans="1:18" ht="15" customHeight="1" x14ac:dyDescent="0.25">
      <c r="A104" s="297"/>
      <c r="B104" s="319" t="s">
        <v>114</v>
      </c>
      <c r="C104" s="365" t="s">
        <v>109</v>
      </c>
      <c r="D104" s="362" t="s">
        <v>7</v>
      </c>
      <c r="E104" s="308">
        <v>15078</v>
      </c>
      <c r="F104" s="302" t="s">
        <v>137</v>
      </c>
      <c r="G104" s="54" t="s">
        <v>1</v>
      </c>
      <c r="H104" s="150">
        <v>3769</v>
      </c>
      <c r="I104" s="150">
        <v>3769</v>
      </c>
      <c r="J104" s="67">
        <v>3769</v>
      </c>
      <c r="K104" s="85">
        <v>3771</v>
      </c>
      <c r="L104" s="140">
        <f t="shared" si="1"/>
        <v>15078</v>
      </c>
      <c r="M104" s="7"/>
      <c r="N104" s="367"/>
      <c r="O104" s="264" t="s">
        <v>262</v>
      </c>
      <c r="P104" s="264" t="s">
        <v>338</v>
      </c>
      <c r="Q104" s="264" t="s">
        <v>366</v>
      </c>
      <c r="R104" s="264" t="s">
        <v>362</v>
      </c>
    </row>
    <row r="105" spans="1:18" ht="16.5" thickBot="1" x14ac:dyDescent="0.3">
      <c r="A105" s="297"/>
      <c r="B105" s="319"/>
      <c r="C105" s="365"/>
      <c r="D105" s="362"/>
      <c r="E105" s="302"/>
      <c r="F105" s="302"/>
      <c r="G105" s="55" t="s">
        <v>2</v>
      </c>
      <c r="H105" s="170">
        <v>4194</v>
      </c>
      <c r="I105" s="171">
        <v>4636</v>
      </c>
      <c r="J105" s="65">
        <v>2807</v>
      </c>
      <c r="K105" s="241">
        <v>2611</v>
      </c>
      <c r="L105" s="141">
        <f t="shared" si="1"/>
        <v>14248</v>
      </c>
      <c r="M105" s="7">
        <f t="shared" si="2"/>
        <v>0.94495291152672767</v>
      </c>
      <c r="N105" s="367"/>
      <c r="O105" s="265"/>
      <c r="P105" s="265"/>
      <c r="Q105" s="265"/>
      <c r="R105" s="265"/>
    </row>
    <row r="106" spans="1:18" ht="15" customHeight="1" x14ac:dyDescent="0.25">
      <c r="A106" s="297"/>
      <c r="B106" s="319" t="s">
        <v>119</v>
      </c>
      <c r="C106" s="365" t="s">
        <v>115</v>
      </c>
      <c r="D106" s="362" t="s">
        <v>7</v>
      </c>
      <c r="E106" s="308">
        <v>582</v>
      </c>
      <c r="F106" s="302" t="s">
        <v>137</v>
      </c>
      <c r="G106" s="54" t="s">
        <v>1</v>
      </c>
      <c r="H106" s="150">
        <v>145</v>
      </c>
      <c r="I106" s="150">
        <v>145</v>
      </c>
      <c r="J106" s="67">
        <v>145</v>
      </c>
      <c r="K106" s="85">
        <v>147</v>
      </c>
      <c r="L106" s="140">
        <f t="shared" si="1"/>
        <v>582</v>
      </c>
      <c r="M106" s="7"/>
      <c r="N106" s="367"/>
      <c r="O106" s="264" t="s">
        <v>262</v>
      </c>
      <c r="P106" s="264" t="s">
        <v>339</v>
      </c>
      <c r="Q106" s="264" t="s">
        <v>368</v>
      </c>
      <c r="R106" s="264" t="s">
        <v>446</v>
      </c>
    </row>
    <row r="107" spans="1:18" ht="15.75" x14ac:dyDescent="0.25">
      <c r="A107" s="297"/>
      <c r="B107" s="319"/>
      <c r="C107" s="365"/>
      <c r="D107" s="362"/>
      <c r="E107" s="308"/>
      <c r="F107" s="302"/>
      <c r="G107" s="55" t="s">
        <v>2</v>
      </c>
      <c r="H107" s="171">
        <v>598</v>
      </c>
      <c r="I107" s="171">
        <v>605</v>
      </c>
      <c r="J107" s="65">
        <v>577</v>
      </c>
      <c r="K107" s="241">
        <v>620</v>
      </c>
      <c r="L107" s="141">
        <f t="shared" si="1"/>
        <v>2400</v>
      </c>
      <c r="M107" s="224">
        <f t="shared" si="2"/>
        <v>4.1237113402061851</v>
      </c>
      <c r="N107" s="367"/>
      <c r="O107" s="265"/>
      <c r="P107" s="265"/>
      <c r="Q107" s="265"/>
      <c r="R107" s="265"/>
    </row>
    <row r="108" spans="1:18" ht="15.75" customHeight="1" x14ac:dyDescent="0.25">
      <c r="A108" s="297"/>
      <c r="B108" s="319" t="s">
        <v>120</v>
      </c>
      <c r="C108" s="365" t="s">
        <v>116</v>
      </c>
      <c r="D108" s="362" t="s">
        <v>7</v>
      </c>
      <c r="E108" s="308">
        <v>15866</v>
      </c>
      <c r="F108" s="302" t="s">
        <v>137</v>
      </c>
      <c r="G108" s="54" t="s">
        <v>1</v>
      </c>
      <c r="H108" s="150">
        <v>3966</v>
      </c>
      <c r="I108" s="150">
        <v>3966</v>
      </c>
      <c r="J108" s="67">
        <v>3966</v>
      </c>
      <c r="K108" s="83">
        <v>3968</v>
      </c>
      <c r="L108" s="138">
        <f t="shared" si="1"/>
        <v>15866</v>
      </c>
      <c r="M108" s="7"/>
      <c r="N108" s="367"/>
      <c r="O108" s="279" t="s">
        <v>262</v>
      </c>
      <c r="P108" s="279" t="s">
        <v>339</v>
      </c>
      <c r="Q108" s="279" t="s">
        <v>368</v>
      </c>
      <c r="R108" s="264" t="s">
        <v>446</v>
      </c>
    </row>
    <row r="109" spans="1:18" ht="16.5" thickBot="1" x14ac:dyDescent="0.3">
      <c r="A109" s="297"/>
      <c r="B109" s="319"/>
      <c r="C109" s="365"/>
      <c r="D109" s="362"/>
      <c r="E109" s="308"/>
      <c r="F109" s="302"/>
      <c r="G109" s="55" t="s">
        <v>2</v>
      </c>
      <c r="H109" s="170">
        <v>4982</v>
      </c>
      <c r="I109" s="171">
        <v>5055</v>
      </c>
      <c r="J109" s="64">
        <v>4364</v>
      </c>
      <c r="K109" s="241">
        <v>4030</v>
      </c>
      <c r="L109" s="143">
        <f t="shared" si="1"/>
        <v>18431</v>
      </c>
      <c r="M109" s="7">
        <f t="shared" si="2"/>
        <v>1.1616664565738055</v>
      </c>
      <c r="N109" s="367"/>
      <c r="O109" s="280"/>
      <c r="P109" s="280"/>
      <c r="Q109" s="280"/>
      <c r="R109" s="265"/>
    </row>
    <row r="110" spans="1:18" ht="15" customHeight="1" x14ac:dyDescent="0.25">
      <c r="A110" s="297"/>
      <c r="B110" s="319" t="s">
        <v>121</v>
      </c>
      <c r="C110" s="365" t="s">
        <v>117</v>
      </c>
      <c r="D110" s="362" t="s">
        <v>7</v>
      </c>
      <c r="E110" s="308">
        <v>53570</v>
      </c>
      <c r="F110" s="302" t="s">
        <v>137</v>
      </c>
      <c r="G110" s="54" t="s">
        <v>1</v>
      </c>
      <c r="H110" s="150">
        <v>13392</v>
      </c>
      <c r="I110" s="150">
        <v>13392</v>
      </c>
      <c r="J110" s="67">
        <v>13392</v>
      </c>
      <c r="K110" s="85">
        <v>13394</v>
      </c>
      <c r="L110" s="140">
        <f t="shared" ref="L110:L113" si="3">SUM(H110:K110)</f>
        <v>53570</v>
      </c>
      <c r="M110" s="7"/>
      <c r="N110" s="367"/>
      <c r="O110" s="264" t="s">
        <v>261</v>
      </c>
      <c r="P110" s="264" t="s">
        <v>339</v>
      </c>
      <c r="Q110" s="264" t="s">
        <v>366</v>
      </c>
      <c r="R110" s="264" t="s">
        <v>362</v>
      </c>
    </row>
    <row r="111" spans="1:18" ht="16.5" thickBot="1" x14ac:dyDescent="0.3">
      <c r="A111" s="297"/>
      <c r="B111" s="319"/>
      <c r="C111" s="365"/>
      <c r="D111" s="362"/>
      <c r="E111" s="308"/>
      <c r="F111" s="302"/>
      <c r="G111" s="55" t="s">
        <v>2</v>
      </c>
      <c r="H111" s="170">
        <v>12789</v>
      </c>
      <c r="I111" s="171">
        <v>16018</v>
      </c>
      <c r="J111" s="65">
        <v>13241</v>
      </c>
      <c r="K111" s="241">
        <v>11329</v>
      </c>
      <c r="L111" s="141">
        <f t="shared" si="3"/>
        <v>53377</v>
      </c>
      <c r="M111" s="7">
        <f t="shared" si="2"/>
        <v>0.99639723725966023</v>
      </c>
      <c r="N111" s="367"/>
      <c r="O111" s="265"/>
      <c r="P111" s="265"/>
      <c r="Q111" s="265"/>
      <c r="R111" s="265"/>
    </row>
    <row r="112" spans="1:18" ht="15" customHeight="1" x14ac:dyDescent="0.25">
      <c r="A112" s="297"/>
      <c r="B112" s="319" t="s">
        <v>122</v>
      </c>
      <c r="C112" s="365" t="s">
        <v>118</v>
      </c>
      <c r="D112" s="362" t="s">
        <v>7</v>
      </c>
      <c r="E112" s="308">
        <v>33916</v>
      </c>
      <c r="F112" s="302" t="s">
        <v>137</v>
      </c>
      <c r="G112" s="54" t="s">
        <v>1</v>
      </c>
      <c r="H112" s="150">
        <v>8479</v>
      </c>
      <c r="I112" s="150">
        <v>8479</v>
      </c>
      <c r="J112" s="67">
        <v>8479</v>
      </c>
      <c r="K112" s="87">
        <v>8479</v>
      </c>
      <c r="L112" s="140">
        <f t="shared" si="3"/>
        <v>33916</v>
      </c>
      <c r="M112" s="7"/>
      <c r="N112" s="367"/>
      <c r="O112" s="264" t="s">
        <v>261</v>
      </c>
      <c r="P112" s="264" t="s">
        <v>340</v>
      </c>
      <c r="Q112" s="264" t="s">
        <v>369</v>
      </c>
      <c r="R112" s="264" t="s">
        <v>362</v>
      </c>
    </row>
    <row r="113" spans="1:18" ht="16.5" thickBot="1" x14ac:dyDescent="0.3">
      <c r="A113" s="297"/>
      <c r="B113" s="319"/>
      <c r="C113" s="365"/>
      <c r="D113" s="362"/>
      <c r="E113" s="308"/>
      <c r="F113" s="302"/>
      <c r="G113" s="55" t="s">
        <v>2</v>
      </c>
      <c r="H113" s="170">
        <v>7446</v>
      </c>
      <c r="I113" s="171">
        <v>7396</v>
      </c>
      <c r="J113" s="65">
        <v>6452</v>
      </c>
      <c r="K113" s="241">
        <v>6345</v>
      </c>
      <c r="L113" s="141">
        <f t="shared" si="3"/>
        <v>27639</v>
      </c>
      <c r="M113" s="7">
        <f t="shared" si="2"/>
        <v>0.81492510909305338</v>
      </c>
      <c r="N113" s="367"/>
      <c r="O113" s="265"/>
      <c r="P113" s="265"/>
      <c r="Q113" s="265"/>
      <c r="R113" s="265"/>
    </row>
    <row r="114" spans="1:18" ht="15" customHeight="1" x14ac:dyDescent="0.25">
      <c r="A114" s="297"/>
      <c r="B114" s="319" t="s">
        <v>125</v>
      </c>
      <c r="C114" s="365" t="s">
        <v>123</v>
      </c>
      <c r="D114" s="362" t="s">
        <v>7</v>
      </c>
      <c r="E114" s="308">
        <v>25918</v>
      </c>
      <c r="F114" s="302" t="s">
        <v>137</v>
      </c>
      <c r="G114" s="54" t="s">
        <v>1</v>
      </c>
      <c r="H114" s="150">
        <v>6479</v>
      </c>
      <c r="I114" s="150">
        <v>6479</v>
      </c>
      <c r="J114" s="67">
        <v>6479</v>
      </c>
      <c r="K114" s="85">
        <v>6481</v>
      </c>
      <c r="L114" s="140">
        <f t="shared" ref="L114:L117" si="4">SUM(H114:K114)</f>
        <v>25918</v>
      </c>
      <c r="M114" s="7"/>
      <c r="N114" s="367"/>
      <c r="O114" s="264" t="s">
        <v>263</v>
      </c>
      <c r="P114" s="264" t="s">
        <v>339</v>
      </c>
      <c r="Q114" s="264" t="s">
        <v>361</v>
      </c>
      <c r="R114" s="264" t="s">
        <v>446</v>
      </c>
    </row>
    <row r="115" spans="1:18" ht="16.5" thickBot="1" x14ac:dyDescent="0.3">
      <c r="A115" s="297"/>
      <c r="B115" s="319"/>
      <c r="C115" s="365"/>
      <c r="D115" s="362"/>
      <c r="E115" s="308"/>
      <c r="F115" s="302"/>
      <c r="G115" s="55" t="s">
        <v>2</v>
      </c>
      <c r="H115" s="170">
        <v>6363</v>
      </c>
      <c r="I115" s="171">
        <v>7280</v>
      </c>
      <c r="J115" s="65">
        <v>6616</v>
      </c>
      <c r="K115" s="241">
        <v>6587</v>
      </c>
      <c r="L115" s="141">
        <f t="shared" si="4"/>
        <v>26846</v>
      </c>
      <c r="M115" s="7">
        <f t="shared" si="2"/>
        <v>1.0358052318851763</v>
      </c>
      <c r="N115" s="367"/>
      <c r="O115" s="265"/>
      <c r="P115" s="265"/>
      <c r="Q115" s="265"/>
      <c r="R115" s="265"/>
    </row>
    <row r="116" spans="1:18" ht="15" customHeight="1" x14ac:dyDescent="0.25">
      <c r="A116" s="297"/>
      <c r="B116" s="319" t="s">
        <v>126</v>
      </c>
      <c r="C116" s="365" t="s">
        <v>124</v>
      </c>
      <c r="D116" s="362" t="s">
        <v>7</v>
      </c>
      <c r="E116" s="308">
        <v>544</v>
      </c>
      <c r="F116" s="302" t="s">
        <v>137</v>
      </c>
      <c r="G116" s="54" t="s">
        <v>1</v>
      </c>
      <c r="H116" s="150">
        <v>136</v>
      </c>
      <c r="I116" s="150">
        <v>136</v>
      </c>
      <c r="J116" s="67">
        <v>136</v>
      </c>
      <c r="K116" s="87">
        <v>136</v>
      </c>
      <c r="L116" s="140">
        <f t="shared" si="4"/>
        <v>544</v>
      </c>
      <c r="M116" s="7"/>
      <c r="N116" s="367"/>
      <c r="O116" s="264" t="s">
        <v>263</v>
      </c>
      <c r="P116" s="264" t="s">
        <v>340</v>
      </c>
      <c r="Q116" s="264" t="s">
        <v>370</v>
      </c>
      <c r="R116" s="264" t="s">
        <v>362</v>
      </c>
    </row>
    <row r="117" spans="1:18" ht="16.5" thickBot="1" x14ac:dyDescent="0.3">
      <c r="A117" s="297"/>
      <c r="B117" s="319"/>
      <c r="C117" s="365"/>
      <c r="D117" s="362"/>
      <c r="E117" s="308"/>
      <c r="F117" s="302"/>
      <c r="G117" s="55" t="s">
        <v>2</v>
      </c>
      <c r="H117" s="192">
        <v>105</v>
      </c>
      <c r="I117" s="220">
        <v>105</v>
      </c>
      <c r="J117" s="65">
        <v>96</v>
      </c>
      <c r="K117" s="241">
        <v>101</v>
      </c>
      <c r="L117" s="141">
        <f t="shared" si="4"/>
        <v>407</v>
      </c>
      <c r="M117" s="7">
        <f t="shared" si="2"/>
        <v>0.74816176470588236</v>
      </c>
      <c r="N117" s="367"/>
      <c r="O117" s="265"/>
      <c r="P117" s="265"/>
      <c r="Q117" s="265"/>
      <c r="R117" s="265"/>
    </row>
    <row r="118" spans="1:18" ht="15" customHeight="1" x14ac:dyDescent="0.25">
      <c r="A118" s="297"/>
      <c r="B118" s="319" t="s">
        <v>127</v>
      </c>
      <c r="C118" s="365" t="s">
        <v>129</v>
      </c>
      <c r="D118" s="362" t="s">
        <v>7</v>
      </c>
      <c r="E118" s="308">
        <v>826</v>
      </c>
      <c r="F118" s="302" t="s">
        <v>137</v>
      </c>
      <c r="G118" s="54" t="s">
        <v>1</v>
      </c>
      <c r="H118" s="150">
        <v>206</v>
      </c>
      <c r="I118" s="150">
        <v>206</v>
      </c>
      <c r="J118" s="67">
        <v>206</v>
      </c>
      <c r="K118" s="85">
        <v>208</v>
      </c>
      <c r="L118" s="140">
        <f t="shared" ref="L118:L119" si="5">SUM(H118:K118)</f>
        <v>826</v>
      </c>
      <c r="M118" s="7"/>
      <c r="N118" s="367"/>
      <c r="O118" s="264" t="s">
        <v>264</v>
      </c>
      <c r="P118" s="264" t="s">
        <v>341</v>
      </c>
      <c r="Q118" s="264" t="s">
        <v>371</v>
      </c>
      <c r="R118" s="264" t="s">
        <v>371</v>
      </c>
    </row>
    <row r="119" spans="1:18" ht="15.75" x14ac:dyDescent="0.25">
      <c r="A119" s="297"/>
      <c r="B119" s="319"/>
      <c r="C119" s="365"/>
      <c r="D119" s="362"/>
      <c r="E119" s="308"/>
      <c r="F119" s="302"/>
      <c r="G119" s="55" t="s">
        <v>2</v>
      </c>
      <c r="H119" s="171">
        <v>0</v>
      </c>
      <c r="I119" s="171">
        <v>0</v>
      </c>
      <c r="J119" s="65">
        <v>0</v>
      </c>
      <c r="K119" s="241">
        <v>0</v>
      </c>
      <c r="L119" s="141">
        <f t="shared" si="5"/>
        <v>0</v>
      </c>
      <c r="M119" s="224">
        <f t="shared" si="2"/>
        <v>0</v>
      </c>
      <c r="N119" s="367"/>
      <c r="O119" s="265"/>
      <c r="P119" s="265"/>
      <c r="Q119" s="265"/>
      <c r="R119" s="265"/>
    </row>
    <row r="120" spans="1:18" ht="15" customHeight="1" x14ac:dyDescent="0.25">
      <c r="A120" s="297"/>
      <c r="B120" s="319" t="s">
        <v>128</v>
      </c>
      <c r="C120" s="365" t="s">
        <v>130</v>
      </c>
      <c r="D120" s="362" t="s">
        <v>7</v>
      </c>
      <c r="E120" s="308">
        <v>115316</v>
      </c>
      <c r="F120" s="302" t="s">
        <v>137</v>
      </c>
      <c r="G120" s="54" t="s">
        <v>1</v>
      </c>
      <c r="H120" s="150">
        <v>28829</v>
      </c>
      <c r="I120" s="150">
        <v>28829</v>
      </c>
      <c r="J120" s="67">
        <v>28829</v>
      </c>
      <c r="K120" s="87">
        <v>28829</v>
      </c>
      <c r="L120" s="140">
        <f t="shared" ref="L120:L121" si="6">SUM(H120:K120)</f>
        <v>115316</v>
      </c>
      <c r="M120" s="7"/>
      <c r="N120" s="367"/>
      <c r="O120" s="264" t="s">
        <v>262</v>
      </c>
      <c r="P120" s="264" t="s">
        <v>342</v>
      </c>
      <c r="Q120" s="264" t="s">
        <v>342</v>
      </c>
      <c r="R120" s="264" t="s">
        <v>342</v>
      </c>
    </row>
    <row r="121" spans="1:18" ht="16.5" thickBot="1" x14ac:dyDescent="0.3">
      <c r="A121" s="297"/>
      <c r="B121" s="319"/>
      <c r="C121" s="365"/>
      <c r="D121" s="362"/>
      <c r="E121" s="308"/>
      <c r="F121" s="302"/>
      <c r="G121" s="55" t="s">
        <v>2</v>
      </c>
      <c r="H121" s="170">
        <v>33325</v>
      </c>
      <c r="I121" s="171">
        <v>35325</v>
      </c>
      <c r="J121" s="65">
        <v>33348</v>
      </c>
      <c r="K121" s="241">
        <v>31676</v>
      </c>
      <c r="L121" s="141">
        <f t="shared" si="6"/>
        <v>133674</v>
      </c>
      <c r="M121" s="7">
        <f t="shared" si="2"/>
        <v>1.1591973360158174</v>
      </c>
      <c r="N121" s="367"/>
      <c r="O121" s="265"/>
      <c r="P121" s="265"/>
      <c r="Q121" s="265"/>
      <c r="R121" s="265"/>
    </row>
    <row r="122" spans="1:18" ht="15" customHeight="1" x14ac:dyDescent="0.25">
      <c r="A122" s="297"/>
      <c r="B122" s="319" t="s">
        <v>133</v>
      </c>
      <c r="C122" s="365" t="s">
        <v>131</v>
      </c>
      <c r="D122" s="362" t="s">
        <v>7</v>
      </c>
      <c r="E122" s="308">
        <v>113614</v>
      </c>
      <c r="F122" s="302" t="s">
        <v>137</v>
      </c>
      <c r="G122" s="54" t="s">
        <v>1</v>
      </c>
      <c r="H122" s="150">
        <v>28403</v>
      </c>
      <c r="I122" s="150">
        <v>28403</v>
      </c>
      <c r="J122" s="67">
        <v>28403</v>
      </c>
      <c r="K122" s="85">
        <v>28405</v>
      </c>
      <c r="L122" s="140">
        <f t="shared" ref="L122:L123" si="7">SUM(H122:K122)</f>
        <v>113614</v>
      </c>
      <c r="M122" s="7"/>
      <c r="N122" s="367"/>
      <c r="O122" s="264" t="s">
        <v>263</v>
      </c>
      <c r="P122" s="264" t="s">
        <v>336</v>
      </c>
      <c r="Q122" s="264" t="s">
        <v>372</v>
      </c>
      <c r="R122" s="264" t="s">
        <v>372</v>
      </c>
    </row>
    <row r="123" spans="1:18" ht="16.5" thickBot="1" x14ac:dyDescent="0.3">
      <c r="A123" s="297"/>
      <c r="B123" s="319"/>
      <c r="C123" s="365"/>
      <c r="D123" s="362"/>
      <c r="E123" s="308"/>
      <c r="F123" s="302"/>
      <c r="G123" s="55" t="s">
        <v>2</v>
      </c>
      <c r="H123" s="170">
        <v>28055</v>
      </c>
      <c r="I123" s="171">
        <v>28339</v>
      </c>
      <c r="J123" s="65">
        <v>26200</v>
      </c>
      <c r="K123" s="241">
        <v>26366</v>
      </c>
      <c r="L123" s="141">
        <f t="shared" si="7"/>
        <v>108960</v>
      </c>
      <c r="M123" s="7">
        <f t="shared" si="2"/>
        <v>0.95903673843012305</v>
      </c>
      <c r="N123" s="367"/>
      <c r="O123" s="265"/>
      <c r="P123" s="265"/>
      <c r="Q123" s="265"/>
      <c r="R123" s="265"/>
    </row>
    <row r="124" spans="1:18" ht="21" customHeight="1" x14ac:dyDescent="0.25">
      <c r="A124" s="297"/>
      <c r="B124" s="319" t="s">
        <v>134</v>
      </c>
      <c r="C124" s="365" t="s">
        <v>132</v>
      </c>
      <c r="D124" s="362" t="s">
        <v>3</v>
      </c>
      <c r="E124" s="308">
        <v>4</v>
      </c>
      <c r="F124" s="302" t="s">
        <v>137</v>
      </c>
      <c r="G124" s="54" t="s">
        <v>1</v>
      </c>
      <c r="H124" s="150">
        <v>1</v>
      </c>
      <c r="I124" s="150">
        <v>1</v>
      </c>
      <c r="J124" s="67">
        <v>1</v>
      </c>
      <c r="K124" s="85">
        <v>1</v>
      </c>
      <c r="L124" s="140">
        <f t="shared" ref="L124:L125" si="8">SUM(H124:K124)</f>
        <v>4</v>
      </c>
      <c r="M124" s="205"/>
      <c r="N124" s="367"/>
      <c r="O124" s="161"/>
      <c r="P124" s="161"/>
      <c r="Q124" s="161"/>
      <c r="R124" s="161" t="s">
        <v>433</v>
      </c>
    </row>
    <row r="125" spans="1:18" ht="21" customHeight="1" thickBot="1" x14ac:dyDescent="0.3">
      <c r="A125" s="298"/>
      <c r="B125" s="370"/>
      <c r="C125" s="371"/>
      <c r="D125" s="372"/>
      <c r="E125" s="373"/>
      <c r="F125" s="303"/>
      <c r="G125" s="88" t="s">
        <v>2</v>
      </c>
      <c r="H125" s="170">
        <v>1</v>
      </c>
      <c r="I125" s="170">
        <v>1</v>
      </c>
      <c r="J125" s="89">
        <v>1</v>
      </c>
      <c r="K125" s="241">
        <v>1</v>
      </c>
      <c r="L125" s="141">
        <f t="shared" si="8"/>
        <v>4</v>
      </c>
      <c r="M125" s="7"/>
      <c r="N125" s="367"/>
      <c r="O125" s="9"/>
      <c r="P125" s="9"/>
      <c r="Q125" s="9"/>
      <c r="R125" s="9" t="s">
        <v>433</v>
      </c>
    </row>
    <row r="126" spans="1:18" ht="21.75" customHeight="1" x14ac:dyDescent="0.25">
      <c r="N126" s="131"/>
    </row>
    <row r="127" spans="1:18" ht="21.75" customHeight="1" x14ac:dyDescent="0.25">
      <c r="B127" s="128">
        <v>14</v>
      </c>
      <c r="C127" s="40" t="s">
        <v>50</v>
      </c>
      <c r="D127" s="132">
        <v>14</v>
      </c>
      <c r="G127" s="231"/>
      <c r="H127" s="133"/>
    </row>
    <row r="128" spans="1:18" ht="21.75" customHeight="1" x14ac:dyDescent="0.25">
      <c r="B128" s="128">
        <v>45</v>
      </c>
      <c r="C128" s="40" t="s">
        <v>52</v>
      </c>
      <c r="D128" s="132">
        <v>45</v>
      </c>
      <c r="G128" s="232"/>
    </row>
    <row r="129" spans="3:8" ht="21.75" customHeight="1" x14ac:dyDescent="0.25">
      <c r="G129" s="232"/>
    </row>
    <row r="130" spans="3:8" ht="21.75" customHeight="1" x14ac:dyDescent="0.25">
      <c r="G130" s="232"/>
    </row>
    <row r="131" spans="3:8" ht="21.75" customHeight="1" x14ac:dyDescent="0.25">
      <c r="C131" s="1"/>
      <c r="H131" s="134"/>
    </row>
  </sheetData>
  <autoFilter ref="A7:R125"/>
  <mergeCells count="536">
    <mergeCell ref="R116:R117"/>
    <mergeCell ref="R118:R119"/>
    <mergeCell ref="R120:R121"/>
    <mergeCell ref="R122:R123"/>
    <mergeCell ref="R98:R99"/>
    <mergeCell ref="R100:R101"/>
    <mergeCell ref="R102:R103"/>
    <mergeCell ref="R104:R105"/>
    <mergeCell ref="R106:R107"/>
    <mergeCell ref="R108:R109"/>
    <mergeCell ref="R110:R111"/>
    <mergeCell ref="R112:R113"/>
    <mergeCell ref="R114:R115"/>
    <mergeCell ref="R80:R81"/>
    <mergeCell ref="R82:R83"/>
    <mergeCell ref="R84:R85"/>
    <mergeCell ref="R86:R87"/>
    <mergeCell ref="R88:R89"/>
    <mergeCell ref="R90:R91"/>
    <mergeCell ref="R92:R93"/>
    <mergeCell ref="R94:R95"/>
    <mergeCell ref="R96:R97"/>
    <mergeCell ref="R62:R63"/>
    <mergeCell ref="R64:R65"/>
    <mergeCell ref="R66:R67"/>
    <mergeCell ref="R68:R69"/>
    <mergeCell ref="R70:R71"/>
    <mergeCell ref="R72:R73"/>
    <mergeCell ref="R74:R75"/>
    <mergeCell ref="R76:R77"/>
    <mergeCell ref="R78:R79"/>
    <mergeCell ref="R44:R45"/>
    <mergeCell ref="R46:R47"/>
    <mergeCell ref="R48:R49"/>
    <mergeCell ref="R50:R51"/>
    <mergeCell ref="R52:R53"/>
    <mergeCell ref="R54:R55"/>
    <mergeCell ref="R56:R57"/>
    <mergeCell ref="R58:R59"/>
    <mergeCell ref="R60:R61"/>
    <mergeCell ref="R26:R27"/>
    <mergeCell ref="R28:R29"/>
    <mergeCell ref="R30:R31"/>
    <mergeCell ref="R32:R33"/>
    <mergeCell ref="R34:R35"/>
    <mergeCell ref="R36:R37"/>
    <mergeCell ref="R38:R39"/>
    <mergeCell ref="R40:R41"/>
    <mergeCell ref="R42:R43"/>
    <mergeCell ref="R8:R9"/>
    <mergeCell ref="R10:R11"/>
    <mergeCell ref="R12:R13"/>
    <mergeCell ref="R14:R15"/>
    <mergeCell ref="R16:R17"/>
    <mergeCell ref="R18:R19"/>
    <mergeCell ref="R20:R21"/>
    <mergeCell ref="R22:R23"/>
    <mergeCell ref="R24:R25"/>
    <mergeCell ref="Q8:Q9"/>
    <mergeCell ref="Q20:Q21"/>
    <mergeCell ref="Q26:Q27"/>
    <mergeCell ref="Q44:Q45"/>
    <mergeCell ref="Q110:Q111"/>
    <mergeCell ref="Q112:Q113"/>
    <mergeCell ref="Q114:Q115"/>
    <mergeCell ref="Q116:Q117"/>
    <mergeCell ref="Q118:Q119"/>
    <mergeCell ref="Q74:Q75"/>
    <mergeCell ref="Q76:Q77"/>
    <mergeCell ref="Q78:Q79"/>
    <mergeCell ref="Q80:Q81"/>
    <mergeCell ref="Q82:Q83"/>
    <mergeCell ref="Q84:Q85"/>
    <mergeCell ref="Q86:Q87"/>
    <mergeCell ref="Q88:Q89"/>
    <mergeCell ref="Q90:Q91"/>
    <mergeCell ref="Q56:Q57"/>
    <mergeCell ref="Q58:Q59"/>
    <mergeCell ref="Q60:Q61"/>
    <mergeCell ref="Q62:Q63"/>
    <mergeCell ref="Q64:Q65"/>
    <mergeCell ref="Q66:Q67"/>
    <mergeCell ref="Q120:Q121"/>
    <mergeCell ref="Q122:Q123"/>
    <mergeCell ref="Q92:Q93"/>
    <mergeCell ref="Q94:Q95"/>
    <mergeCell ref="Q96:Q97"/>
    <mergeCell ref="Q98:Q99"/>
    <mergeCell ref="Q100:Q101"/>
    <mergeCell ref="Q102:Q103"/>
    <mergeCell ref="Q104:Q105"/>
    <mergeCell ref="Q106:Q107"/>
    <mergeCell ref="Q108:Q109"/>
    <mergeCell ref="Q68:Q69"/>
    <mergeCell ref="Q70:Q71"/>
    <mergeCell ref="Q72:Q73"/>
    <mergeCell ref="Q36:Q37"/>
    <mergeCell ref="Q38:Q39"/>
    <mergeCell ref="Q40:Q41"/>
    <mergeCell ref="Q42:Q43"/>
    <mergeCell ref="Q46:Q47"/>
    <mergeCell ref="Q48:Q49"/>
    <mergeCell ref="Q50:Q51"/>
    <mergeCell ref="Q52:Q53"/>
    <mergeCell ref="Q54:Q55"/>
    <mergeCell ref="Q10:Q11"/>
    <mergeCell ref="Q12:Q13"/>
    <mergeCell ref="Q16:Q17"/>
    <mergeCell ref="Q22:Q23"/>
    <mergeCell ref="Q24:Q25"/>
    <mergeCell ref="Q28:Q29"/>
    <mergeCell ref="Q30:Q31"/>
    <mergeCell ref="Q32:Q33"/>
    <mergeCell ref="Q34:Q35"/>
    <mergeCell ref="Q18:Q19"/>
    <mergeCell ref="Q14:Q15"/>
    <mergeCell ref="P50:P51"/>
    <mergeCell ref="O52:O53"/>
    <mergeCell ref="P52:P53"/>
    <mergeCell ref="O54:O55"/>
    <mergeCell ref="P54:P55"/>
    <mergeCell ref="O10:O11"/>
    <mergeCell ref="O12:O13"/>
    <mergeCell ref="O16:O17"/>
    <mergeCell ref="O22:O23"/>
    <mergeCell ref="O24:O25"/>
    <mergeCell ref="O28:O29"/>
    <mergeCell ref="O30:O31"/>
    <mergeCell ref="O32:O33"/>
    <mergeCell ref="O34:O35"/>
    <mergeCell ref="O36:O37"/>
    <mergeCell ref="O38:O39"/>
    <mergeCell ref="O40:O41"/>
    <mergeCell ref="O42:O43"/>
    <mergeCell ref="O46:O47"/>
    <mergeCell ref="O48:O49"/>
    <mergeCell ref="P36:P37"/>
    <mergeCell ref="P38:P39"/>
    <mergeCell ref="P40:P41"/>
    <mergeCell ref="P42:P43"/>
    <mergeCell ref="N56:N57"/>
    <mergeCell ref="N58:N61"/>
    <mergeCell ref="N68:N79"/>
    <mergeCell ref="N40:N43"/>
    <mergeCell ref="O72:O73"/>
    <mergeCell ref="O74:O75"/>
    <mergeCell ref="O76:O77"/>
    <mergeCell ref="O78:O79"/>
    <mergeCell ref="O68:O69"/>
    <mergeCell ref="O66:O67"/>
    <mergeCell ref="O64:O65"/>
    <mergeCell ref="O62:O63"/>
    <mergeCell ref="O60:O61"/>
    <mergeCell ref="O58:O59"/>
    <mergeCell ref="O56:O57"/>
    <mergeCell ref="O50:O51"/>
    <mergeCell ref="N80:N125"/>
    <mergeCell ref="N64:N65"/>
    <mergeCell ref="N66:N67"/>
    <mergeCell ref="B122:B123"/>
    <mergeCell ref="C122:C123"/>
    <mergeCell ref="D122:D123"/>
    <mergeCell ref="E122:E123"/>
    <mergeCell ref="B124:B125"/>
    <mergeCell ref="C124:C125"/>
    <mergeCell ref="D124:D125"/>
    <mergeCell ref="E124:E125"/>
    <mergeCell ref="D116:D117"/>
    <mergeCell ref="E116:E117"/>
    <mergeCell ref="B120:B121"/>
    <mergeCell ref="C120:C121"/>
    <mergeCell ref="D120:D121"/>
    <mergeCell ref="E120:E121"/>
    <mergeCell ref="B114:B115"/>
    <mergeCell ref="C114:C115"/>
    <mergeCell ref="D114:D115"/>
    <mergeCell ref="E114:E115"/>
    <mergeCell ref="B118:B119"/>
    <mergeCell ref="C118:C119"/>
    <mergeCell ref="D118:D119"/>
    <mergeCell ref="E118:E119"/>
    <mergeCell ref="B116:B117"/>
    <mergeCell ref="C116:C117"/>
    <mergeCell ref="B110:B111"/>
    <mergeCell ref="C110:C111"/>
    <mergeCell ref="D110:D111"/>
    <mergeCell ref="E110:E111"/>
    <mergeCell ref="B112:B113"/>
    <mergeCell ref="C112:C113"/>
    <mergeCell ref="D112:D113"/>
    <mergeCell ref="E112:E113"/>
    <mergeCell ref="B96:B97"/>
    <mergeCell ref="C96:C97"/>
    <mergeCell ref="D96:D97"/>
    <mergeCell ref="E96:E97"/>
    <mergeCell ref="B98:B99"/>
    <mergeCell ref="C98:C99"/>
    <mergeCell ref="D98:D99"/>
    <mergeCell ref="E98:E99"/>
    <mergeCell ref="B92:B93"/>
    <mergeCell ref="C92:C93"/>
    <mergeCell ref="D92:D93"/>
    <mergeCell ref="E92:E93"/>
    <mergeCell ref="B94:B95"/>
    <mergeCell ref="C94:C95"/>
    <mergeCell ref="D94:D95"/>
    <mergeCell ref="E94:E95"/>
    <mergeCell ref="B108:B109"/>
    <mergeCell ref="C108:C109"/>
    <mergeCell ref="D108:D109"/>
    <mergeCell ref="E108:E109"/>
    <mergeCell ref="B104:B105"/>
    <mergeCell ref="C104:C105"/>
    <mergeCell ref="D104:D105"/>
    <mergeCell ref="E104:E105"/>
    <mergeCell ref="B100:B101"/>
    <mergeCell ref="C100:C101"/>
    <mergeCell ref="D100:D101"/>
    <mergeCell ref="E100:E101"/>
    <mergeCell ref="B102:B103"/>
    <mergeCell ref="C102:C103"/>
    <mergeCell ref="D102:D103"/>
    <mergeCell ref="E102:E103"/>
    <mergeCell ref="B106:B107"/>
    <mergeCell ref="C106:C107"/>
    <mergeCell ref="D106:D107"/>
    <mergeCell ref="E106:E107"/>
    <mergeCell ref="B88:B89"/>
    <mergeCell ref="C88:C89"/>
    <mergeCell ref="D88:D89"/>
    <mergeCell ref="E88:E89"/>
    <mergeCell ref="B90:B91"/>
    <mergeCell ref="C90:C91"/>
    <mergeCell ref="D90:D91"/>
    <mergeCell ref="E90:E91"/>
    <mergeCell ref="B84:B85"/>
    <mergeCell ref="C84:C85"/>
    <mergeCell ref="D84:D85"/>
    <mergeCell ref="E84:E85"/>
    <mergeCell ref="B86:B87"/>
    <mergeCell ref="C86:C87"/>
    <mergeCell ref="D86:D87"/>
    <mergeCell ref="E86:E87"/>
    <mergeCell ref="B80:B81"/>
    <mergeCell ref="C80:C81"/>
    <mergeCell ref="D80:D81"/>
    <mergeCell ref="E80:E81"/>
    <mergeCell ref="B82:B83"/>
    <mergeCell ref="C82:C83"/>
    <mergeCell ref="D82:D83"/>
    <mergeCell ref="E82:E83"/>
    <mergeCell ref="B76:B77"/>
    <mergeCell ref="C76:C77"/>
    <mergeCell ref="D76:D77"/>
    <mergeCell ref="E76:E77"/>
    <mergeCell ref="B78:B79"/>
    <mergeCell ref="C78:C79"/>
    <mergeCell ref="D78:D79"/>
    <mergeCell ref="E78:E79"/>
    <mergeCell ref="B74:B75"/>
    <mergeCell ref="C74:C75"/>
    <mergeCell ref="D74:D75"/>
    <mergeCell ref="E74:E75"/>
    <mergeCell ref="B70:B71"/>
    <mergeCell ref="C70:C71"/>
    <mergeCell ref="D70:D71"/>
    <mergeCell ref="E70:E71"/>
    <mergeCell ref="B72:B73"/>
    <mergeCell ref="C72:C73"/>
    <mergeCell ref="E72:E73"/>
    <mergeCell ref="D72:D73"/>
    <mergeCell ref="B66:B67"/>
    <mergeCell ref="C66:C67"/>
    <mergeCell ref="D66:D67"/>
    <mergeCell ref="E66:E67"/>
    <mergeCell ref="B68:B69"/>
    <mergeCell ref="C68:C69"/>
    <mergeCell ref="D68:D69"/>
    <mergeCell ref="E68:E69"/>
    <mergeCell ref="B62:B63"/>
    <mergeCell ref="C62:C63"/>
    <mergeCell ref="D62:D63"/>
    <mergeCell ref="E62:E63"/>
    <mergeCell ref="B64:B65"/>
    <mergeCell ref="C64:C65"/>
    <mergeCell ref="D64:D65"/>
    <mergeCell ref="E64:E65"/>
    <mergeCell ref="F58:F59"/>
    <mergeCell ref="F60:F61"/>
    <mergeCell ref="F62:F63"/>
    <mergeCell ref="F64:F65"/>
    <mergeCell ref="B58:B59"/>
    <mergeCell ref="C58:C59"/>
    <mergeCell ref="D58:D59"/>
    <mergeCell ref="E58:E59"/>
    <mergeCell ref="B60:B61"/>
    <mergeCell ref="C60:C61"/>
    <mergeCell ref="D60:D61"/>
    <mergeCell ref="E60:E61"/>
    <mergeCell ref="F54:F55"/>
    <mergeCell ref="F56:F57"/>
    <mergeCell ref="B54:B55"/>
    <mergeCell ref="C54:C55"/>
    <mergeCell ref="D54:D55"/>
    <mergeCell ref="E54:E55"/>
    <mergeCell ref="N44:N55"/>
    <mergeCell ref="E46:E47"/>
    <mergeCell ref="F44:F45"/>
    <mergeCell ref="F46:F47"/>
    <mergeCell ref="F48:F49"/>
    <mergeCell ref="B44:B45"/>
    <mergeCell ref="C44:C45"/>
    <mergeCell ref="D44:D45"/>
    <mergeCell ref="E44:E45"/>
    <mergeCell ref="B56:B57"/>
    <mergeCell ref="C56:C57"/>
    <mergeCell ref="D56:D57"/>
    <mergeCell ref="E56:E57"/>
    <mergeCell ref="B50:B51"/>
    <mergeCell ref="C50:C51"/>
    <mergeCell ref="D50:D51"/>
    <mergeCell ref="E50:E51"/>
    <mergeCell ref="B52:B53"/>
    <mergeCell ref="B48:B49"/>
    <mergeCell ref="C48:C49"/>
    <mergeCell ref="D48:D49"/>
    <mergeCell ref="E48:E49"/>
    <mergeCell ref="B40:B41"/>
    <mergeCell ref="C40:C41"/>
    <mergeCell ref="E40:E41"/>
    <mergeCell ref="F50:F51"/>
    <mergeCell ref="F52:F53"/>
    <mergeCell ref="C52:C53"/>
    <mergeCell ref="D52:D53"/>
    <mergeCell ref="E52:E53"/>
    <mergeCell ref="D40:D41"/>
    <mergeCell ref="B42:B43"/>
    <mergeCell ref="F38:F39"/>
    <mergeCell ref="F40:F41"/>
    <mergeCell ref="F42:F43"/>
    <mergeCell ref="C42:C43"/>
    <mergeCell ref="D42:D43"/>
    <mergeCell ref="E42:E43"/>
    <mergeCell ref="B46:B47"/>
    <mergeCell ref="C46:C47"/>
    <mergeCell ref="B38:B39"/>
    <mergeCell ref="C38:C39"/>
    <mergeCell ref="D38:D39"/>
    <mergeCell ref="E38:E39"/>
    <mergeCell ref="C32:C33"/>
    <mergeCell ref="B34:B35"/>
    <mergeCell ref="C34:C35"/>
    <mergeCell ref="E34:E35"/>
    <mergeCell ref="B36:B37"/>
    <mergeCell ref="C36:C37"/>
    <mergeCell ref="E36:E37"/>
    <mergeCell ref="F34:F35"/>
    <mergeCell ref="F36:F37"/>
    <mergeCell ref="B32:B33"/>
    <mergeCell ref="D34:D35"/>
    <mergeCell ref="E32:E33"/>
    <mergeCell ref="D32:D33"/>
    <mergeCell ref="D36:D37"/>
    <mergeCell ref="N30:N33"/>
    <mergeCell ref="N34:N35"/>
    <mergeCell ref="N36:N39"/>
    <mergeCell ref="F10:F11"/>
    <mergeCell ref="F12:F13"/>
    <mergeCell ref="F14:F15"/>
    <mergeCell ref="B28:B29"/>
    <mergeCell ref="C28:C29"/>
    <mergeCell ref="D28:D29"/>
    <mergeCell ref="E28:E29"/>
    <mergeCell ref="B30:B31"/>
    <mergeCell ref="C30:C31"/>
    <mergeCell ref="D30:D31"/>
    <mergeCell ref="E30:E31"/>
    <mergeCell ref="E16:E17"/>
    <mergeCell ref="B14:B15"/>
    <mergeCell ref="C14:C15"/>
    <mergeCell ref="N24:N25"/>
    <mergeCell ref="B26:B27"/>
    <mergeCell ref="C26:C27"/>
    <mergeCell ref="D26:D27"/>
    <mergeCell ref="E26:E27"/>
    <mergeCell ref="N26:N29"/>
    <mergeCell ref="B22:B23"/>
    <mergeCell ref="C22:C23"/>
    <mergeCell ref="D22:D23"/>
    <mergeCell ref="E22:E23"/>
    <mergeCell ref="B24:B25"/>
    <mergeCell ref="C24:C25"/>
    <mergeCell ref="D24:D25"/>
    <mergeCell ref="E24:E25"/>
    <mergeCell ref="N8:N23"/>
    <mergeCell ref="B10:B11"/>
    <mergeCell ref="C10:C11"/>
    <mergeCell ref="E10:E11"/>
    <mergeCell ref="B12:B13"/>
    <mergeCell ref="C12:C13"/>
    <mergeCell ref="E12:E13"/>
    <mergeCell ref="B20:B21"/>
    <mergeCell ref="C20:C21"/>
    <mergeCell ref="D20:D21"/>
    <mergeCell ref="E20:E21"/>
    <mergeCell ref="D14:D15"/>
    <mergeCell ref="E14:E15"/>
    <mergeCell ref="B16:B17"/>
    <mergeCell ref="C16:C17"/>
    <mergeCell ref="D16:D17"/>
    <mergeCell ref="D8:D9"/>
    <mergeCell ref="E8:E9"/>
    <mergeCell ref="F8:F9"/>
    <mergeCell ref="B18:B19"/>
    <mergeCell ref="C18:C19"/>
    <mergeCell ref="D18:D19"/>
    <mergeCell ref="E18:E19"/>
    <mergeCell ref="D12:D13"/>
    <mergeCell ref="D10:D11"/>
    <mergeCell ref="F16:F17"/>
    <mergeCell ref="F18:F19"/>
    <mergeCell ref="C1:N1"/>
    <mergeCell ref="C2:N2"/>
    <mergeCell ref="C3:N3"/>
    <mergeCell ref="C4:N4"/>
    <mergeCell ref="C5:N5"/>
    <mergeCell ref="F102:F103"/>
    <mergeCell ref="F104:F105"/>
    <mergeCell ref="F106:F107"/>
    <mergeCell ref="F108:F109"/>
    <mergeCell ref="F84:F85"/>
    <mergeCell ref="F86:F87"/>
    <mergeCell ref="F88:F89"/>
    <mergeCell ref="F90:F91"/>
    <mergeCell ref="F92:F93"/>
    <mergeCell ref="F94:F95"/>
    <mergeCell ref="F96:F97"/>
    <mergeCell ref="F20:F21"/>
    <mergeCell ref="F22:F23"/>
    <mergeCell ref="F24:F25"/>
    <mergeCell ref="F26:F27"/>
    <mergeCell ref="F28:F29"/>
    <mergeCell ref="F30:F31"/>
    <mergeCell ref="F32:F33"/>
    <mergeCell ref="F98:F99"/>
    <mergeCell ref="A80:A87"/>
    <mergeCell ref="A88:A125"/>
    <mergeCell ref="A8:A79"/>
    <mergeCell ref="N62:N63"/>
    <mergeCell ref="F120:F121"/>
    <mergeCell ref="F122:F123"/>
    <mergeCell ref="F124:F125"/>
    <mergeCell ref="F110:F111"/>
    <mergeCell ref="F112:F113"/>
    <mergeCell ref="F114:F115"/>
    <mergeCell ref="F116:F117"/>
    <mergeCell ref="F118:F119"/>
    <mergeCell ref="F100:F101"/>
    <mergeCell ref="F66:F67"/>
    <mergeCell ref="F68:F69"/>
    <mergeCell ref="F70:F71"/>
    <mergeCell ref="F72:F73"/>
    <mergeCell ref="F74:F75"/>
    <mergeCell ref="F76:F77"/>
    <mergeCell ref="F78:F79"/>
    <mergeCell ref="F80:F81"/>
    <mergeCell ref="F82:F83"/>
    <mergeCell ref="B8:B9"/>
    <mergeCell ref="C8:C9"/>
    <mergeCell ref="O80:O81"/>
    <mergeCell ref="O90:O91"/>
    <mergeCell ref="O92:O93"/>
    <mergeCell ref="O94:O95"/>
    <mergeCell ref="O96:O97"/>
    <mergeCell ref="O98:O99"/>
    <mergeCell ref="O100:O101"/>
    <mergeCell ref="O102:O103"/>
    <mergeCell ref="O122:O123"/>
    <mergeCell ref="O120:O121"/>
    <mergeCell ref="O118:O119"/>
    <mergeCell ref="O116:O117"/>
    <mergeCell ref="O114:O115"/>
    <mergeCell ref="O112:O113"/>
    <mergeCell ref="O110:O111"/>
    <mergeCell ref="O108:O109"/>
    <mergeCell ref="O106:O107"/>
    <mergeCell ref="O104:O105"/>
    <mergeCell ref="O82:O83"/>
    <mergeCell ref="O84:O85"/>
    <mergeCell ref="O86:O87"/>
    <mergeCell ref="O88:O89"/>
    <mergeCell ref="P46:P47"/>
    <mergeCell ref="P48:P49"/>
    <mergeCell ref="P10:P11"/>
    <mergeCell ref="P12:P13"/>
    <mergeCell ref="P16:P17"/>
    <mergeCell ref="P22:P23"/>
    <mergeCell ref="P24:P25"/>
    <mergeCell ref="P28:P29"/>
    <mergeCell ref="P30:P31"/>
    <mergeCell ref="P32:P33"/>
    <mergeCell ref="P34:P35"/>
    <mergeCell ref="P112:P113"/>
    <mergeCell ref="P114:P115"/>
    <mergeCell ref="P116:P117"/>
    <mergeCell ref="P80:P81"/>
    <mergeCell ref="P90:P91"/>
    <mergeCell ref="P92:P93"/>
    <mergeCell ref="P94:P95"/>
    <mergeCell ref="P96:P97"/>
    <mergeCell ref="P98:P99"/>
    <mergeCell ref="P88:P89"/>
    <mergeCell ref="P118:P119"/>
    <mergeCell ref="P120:P121"/>
    <mergeCell ref="P122:P123"/>
    <mergeCell ref="P56:P57"/>
    <mergeCell ref="P58:P59"/>
    <mergeCell ref="P60:P61"/>
    <mergeCell ref="P62:P63"/>
    <mergeCell ref="P64:P65"/>
    <mergeCell ref="P66:P67"/>
    <mergeCell ref="P68:P69"/>
    <mergeCell ref="P70:P71"/>
    <mergeCell ref="P72:P73"/>
    <mergeCell ref="P74:P75"/>
    <mergeCell ref="P76:P77"/>
    <mergeCell ref="P78:P79"/>
    <mergeCell ref="P82:P83"/>
    <mergeCell ref="P84:P85"/>
    <mergeCell ref="P86:P87"/>
    <mergeCell ref="P100:P101"/>
    <mergeCell ref="P102:P103"/>
    <mergeCell ref="P104:P105"/>
    <mergeCell ref="P106:P107"/>
    <mergeCell ref="P108:P109"/>
    <mergeCell ref="P110:P111"/>
  </mergeCells>
  <pageMargins left="0.70866141732283472" right="0.70866141732283472" top="0.74803149606299213" bottom="0.74803149606299213" header="0.31496062992125984" footer="0.31496062992125984"/>
  <pageSetup paperSize="5" scale="93" fitToHeight="0" orientation="landscape" r:id="rId1"/>
  <rowBreaks count="4" manualBreakCount="4">
    <brk id="31" max="12" man="1"/>
    <brk id="55" max="12" man="1"/>
    <brk id="73" max="12" man="1"/>
    <brk id="101"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82"/>
  <sheetViews>
    <sheetView zoomScale="70" zoomScaleNormal="70" zoomScaleSheetLayoutView="87" workbookViewId="0">
      <pane xSplit="11" ySplit="6" topLeftCell="L54" activePane="bottomRight" state="frozen"/>
      <selection pane="topRight" activeCell="L1" sqref="L1"/>
      <selection pane="bottomLeft" activeCell="A7" sqref="A7"/>
      <selection pane="bottomRight" activeCell="V64" sqref="V64"/>
    </sheetView>
  </sheetViews>
  <sheetFormatPr baseColWidth="10" defaultRowHeight="15" x14ac:dyDescent="0.25"/>
  <cols>
    <col min="1" max="2" width="12" style="108" customWidth="1"/>
    <col min="3" max="3" width="73" style="35" customWidth="1"/>
    <col min="4" max="4" width="20.42578125" style="96" customWidth="1"/>
    <col min="5" max="5" width="11.7109375" style="97" customWidth="1"/>
    <col min="6" max="6" width="15.28515625" style="96" customWidth="1"/>
    <col min="7" max="7" width="11.42578125" style="35" customWidth="1"/>
    <col min="8" max="8" width="12.85546875" style="94" customWidth="1"/>
    <col min="9" max="9" width="12.28515625" style="94" customWidth="1"/>
    <col min="10" max="10" width="11.42578125" style="106" customWidth="1"/>
    <col min="11" max="11" width="12.28515625" style="106" customWidth="1"/>
    <col min="12" max="12" width="10.5703125" style="106" customWidth="1"/>
    <col min="13" max="13" width="13.42578125" style="19" hidden="1" customWidth="1"/>
    <col min="14" max="14" width="14.42578125" style="35" hidden="1" customWidth="1"/>
    <col min="15" max="18" width="59.28515625" style="221" hidden="1" customWidth="1"/>
    <col min="19" max="19" width="0" style="35" hidden="1" customWidth="1"/>
    <col min="20" max="16384" width="11.42578125" style="35"/>
  </cols>
  <sheetData>
    <row r="1" spans="1:18" s="110" customFormat="1" ht="15.75" x14ac:dyDescent="0.25">
      <c r="A1" s="135"/>
      <c r="B1" s="36"/>
      <c r="C1" s="311" t="s">
        <v>17</v>
      </c>
      <c r="D1" s="311"/>
      <c r="E1" s="311"/>
      <c r="F1" s="311"/>
      <c r="G1" s="311"/>
      <c r="H1" s="311"/>
      <c r="I1" s="311"/>
      <c r="J1" s="311"/>
      <c r="K1" s="311"/>
      <c r="L1" s="311"/>
      <c r="M1" s="311"/>
      <c r="N1" s="311"/>
      <c r="O1" s="221"/>
      <c r="P1" s="221"/>
      <c r="Q1" s="221"/>
      <c r="R1" s="221"/>
    </row>
    <row r="2" spans="1:18" s="110" customFormat="1" ht="15.75" x14ac:dyDescent="0.25">
      <c r="A2" s="135"/>
      <c r="B2" s="36"/>
      <c r="C2" s="311" t="s">
        <v>18</v>
      </c>
      <c r="D2" s="311"/>
      <c r="E2" s="311"/>
      <c r="F2" s="311"/>
      <c r="G2" s="311"/>
      <c r="H2" s="311"/>
      <c r="I2" s="311"/>
      <c r="J2" s="311"/>
      <c r="K2" s="311"/>
      <c r="L2" s="311"/>
      <c r="M2" s="311"/>
      <c r="N2" s="311"/>
      <c r="O2" s="221"/>
      <c r="P2" s="221"/>
      <c r="Q2" s="221"/>
      <c r="R2" s="221"/>
    </row>
    <row r="3" spans="1:18" s="110" customFormat="1" ht="15.75" x14ac:dyDescent="0.25">
      <c r="A3" s="135"/>
      <c r="B3" s="36"/>
      <c r="C3" s="311" t="s">
        <v>153</v>
      </c>
      <c r="D3" s="311"/>
      <c r="E3" s="311"/>
      <c r="F3" s="311"/>
      <c r="G3" s="311"/>
      <c r="H3" s="311"/>
      <c r="I3" s="311"/>
      <c r="J3" s="311"/>
      <c r="K3" s="311"/>
      <c r="L3" s="311"/>
      <c r="M3" s="311"/>
      <c r="N3" s="311"/>
      <c r="O3" s="221"/>
      <c r="P3" s="221"/>
      <c r="Q3" s="221"/>
      <c r="R3" s="221"/>
    </row>
    <row r="4" spans="1:18" s="109" customFormat="1" ht="15.75" x14ac:dyDescent="0.25">
      <c r="A4" s="16"/>
      <c r="B4" s="16"/>
      <c r="C4" s="311" t="s">
        <v>199</v>
      </c>
      <c r="D4" s="311"/>
      <c r="E4" s="311"/>
      <c r="F4" s="311"/>
      <c r="G4" s="311"/>
      <c r="H4" s="311"/>
      <c r="I4" s="311"/>
      <c r="J4" s="311"/>
      <c r="K4" s="311"/>
      <c r="L4" s="311"/>
      <c r="M4" s="311"/>
      <c r="N4" s="311"/>
      <c r="O4" s="221"/>
      <c r="P4" s="221"/>
      <c r="Q4" s="221"/>
      <c r="R4" s="221"/>
    </row>
    <row r="5" spans="1:18" s="109" customFormat="1" ht="15.75" x14ac:dyDescent="0.25">
      <c r="A5" s="16"/>
      <c r="B5" s="16"/>
      <c r="C5" s="311" t="s">
        <v>201</v>
      </c>
      <c r="D5" s="311"/>
      <c r="E5" s="311"/>
      <c r="F5" s="311"/>
      <c r="G5" s="311"/>
      <c r="H5" s="311"/>
      <c r="I5" s="311"/>
      <c r="J5" s="311"/>
      <c r="K5" s="311"/>
      <c r="L5" s="311"/>
      <c r="M5" s="311"/>
      <c r="N5" s="311"/>
      <c r="O5" s="221"/>
      <c r="P5" s="221"/>
      <c r="Q5" s="221"/>
      <c r="R5" s="221"/>
    </row>
    <row r="6" spans="1:18" s="98" customFormat="1" ht="39.950000000000003" customHeight="1" thickBot="1" x14ac:dyDescent="0.3">
      <c r="A6" s="50" t="s">
        <v>221</v>
      </c>
      <c r="B6" s="50" t="s">
        <v>19</v>
      </c>
      <c r="C6" s="43" t="s">
        <v>20</v>
      </c>
      <c r="D6" s="50" t="s">
        <v>21</v>
      </c>
      <c r="E6" s="57" t="s">
        <v>22</v>
      </c>
      <c r="F6" s="50" t="s">
        <v>136</v>
      </c>
      <c r="G6" s="10"/>
      <c r="H6" s="47" t="s">
        <v>24</v>
      </c>
      <c r="I6" s="47" t="s">
        <v>25</v>
      </c>
      <c r="J6" s="48" t="s">
        <v>26</v>
      </c>
      <c r="K6" s="48" t="s">
        <v>27</v>
      </c>
      <c r="L6" s="48" t="s">
        <v>28</v>
      </c>
      <c r="M6" s="10" t="s">
        <v>29</v>
      </c>
      <c r="N6" s="45" t="s">
        <v>30</v>
      </c>
      <c r="O6" s="222" t="s">
        <v>242</v>
      </c>
      <c r="P6" s="222" t="s">
        <v>286</v>
      </c>
      <c r="Q6" s="222" t="s">
        <v>448</v>
      </c>
      <c r="R6" s="222" t="s">
        <v>449</v>
      </c>
    </row>
    <row r="7" spans="1:18" ht="28.5" customHeight="1" x14ac:dyDescent="0.25">
      <c r="A7" s="435" t="s">
        <v>226</v>
      </c>
      <c r="B7" s="473">
        <v>2</v>
      </c>
      <c r="C7" s="474" t="s">
        <v>154</v>
      </c>
      <c r="D7" s="476" t="s">
        <v>152</v>
      </c>
      <c r="E7" s="477" t="s">
        <v>0</v>
      </c>
      <c r="F7" s="506" t="s">
        <v>137</v>
      </c>
      <c r="G7" s="2" t="s">
        <v>1</v>
      </c>
      <c r="H7" s="99">
        <v>1</v>
      </c>
      <c r="I7" s="100">
        <v>1</v>
      </c>
      <c r="J7" s="99">
        <v>1</v>
      </c>
      <c r="K7" s="99">
        <v>1</v>
      </c>
      <c r="L7" s="99">
        <v>4</v>
      </c>
      <c r="M7" s="20"/>
      <c r="N7" s="420" t="s">
        <v>18</v>
      </c>
      <c r="O7" s="420"/>
      <c r="P7" s="420"/>
      <c r="Q7" s="420"/>
      <c r="R7" s="420" t="s">
        <v>433</v>
      </c>
    </row>
    <row r="8" spans="1:18" ht="28.5" customHeight="1" x14ac:dyDescent="0.25">
      <c r="A8" s="433"/>
      <c r="B8" s="309"/>
      <c r="C8" s="475"/>
      <c r="D8" s="453"/>
      <c r="E8" s="454"/>
      <c r="F8" s="507"/>
      <c r="G8" s="3" t="s">
        <v>2</v>
      </c>
      <c r="H8" s="263">
        <v>1</v>
      </c>
      <c r="I8" s="102">
        <v>1</v>
      </c>
      <c r="J8" s="263">
        <v>1</v>
      </c>
      <c r="K8" s="240">
        <v>1</v>
      </c>
      <c r="L8" s="263">
        <f>SUM(H8:K8)</f>
        <v>4</v>
      </c>
      <c r="M8" s="21"/>
      <c r="N8" s="421"/>
      <c r="O8" s="421"/>
      <c r="P8" s="421"/>
      <c r="Q8" s="421"/>
      <c r="R8" s="421"/>
    </row>
    <row r="9" spans="1:18" ht="23.25" customHeight="1" x14ac:dyDescent="0.25">
      <c r="A9" s="433"/>
      <c r="B9" s="437" t="s">
        <v>35</v>
      </c>
      <c r="C9" s="439" t="s">
        <v>155</v>
      </c>
      <c r="D9" s="452" t="s">
        <v>7</v>
      </c>
      <c r="E9" s="443">
        <v>477286</v>
      </c>
      <c r="F9" s="457" t="s">
        <v>137</v>
      </c>
      <c r="G9" s="2" t="s">
        <v>1</v>
      </c>
      <c r="H9" s="103">
        <v>119321</v>
      </c>
      <c r="I9" s="103">
        <v>119321</v>
      </c>
      <c r="J9" s="103">
        <v>119321</v>
      </c>
      <c r="K9" s="103">
        <v>119323</v>
      </c>
      <c r="L9" s="103">
        <f>SUM(H9:K9)</f>
        <v>477286</v>
      </c>
      <c r="M9" s="24"/>
      <c r="N9" s="420"/>
      <c r="O9" s="420" t="s">
        <v>263</v>
      </c>
      <c r="P9" s="420" t="s">
        <v>312</v>
      </c>
      <c r="Q9" s="420" t="s">
        <v>373</v>
      </c>
      <c r="R9" s="420" t="s">
        <v>450</v>
      </c>
    </row>
    <row r="10" spans="1:18" ht="36" customHeight="1" x14ac:dyDescent="0.25">
      <c r="A10" s="433"/>
      <c r="B10" s="438"/>
      <c r="C10" s="451"/>
      <c r="D10" s="453"/>
      <c r="E10" s="454"/>
      <c r="F10" s="458"/>
      <c r="G10" s="3" t="s">
        <v>2</v>
      </c>
      <c r="H10" s="263">
        <v>114233</v>
      </c>
      <c r="I10" s="102">
        <v>126727</v>
      </c>
      <c r="J10" s="263">
        <v>116686</v>
      </c>
      <c r="K10" s="240">
        <v>120881</v>
      </c>
      <c r="L10" s="263">
        <f t="shared" ref="L10:L76" si="0">SUM(H10:K10)</f>
        <v>478527</v>
      </c>
      <c r="M10" s="21"/>
      <c r="N10" s="421"/>
      <c r="O10" s="421" t="s">
        <v>263</v>
      </c>
      <c r="P10" s="421" t="s">
        <v>312</v>
      </c>
      <c r="Q10" s="421" t="s">
        <v>373</v>
      </c>
      <c r="R10" s="421"/>
    </row>
    <row r="11" spans="1:18" ht="18.75" customHeight="1" x14ac:dyDescent="0.25">
      <c r="A11" s="433"/>
      <c r="B11" s="437" t="s">
        <v>38</v>
      </c>
      <c r="C11" s="439" t="s">
        <v>156</v>
      </c>
      <c r="D11" s="452" t="s">
        <v>7</v>
      </c>
      <c r="E11" s="443">
        <v>413430</v>
      </c>
      <c r="F11" s="457" t="s">
        <v>137</v>
      </c>
      <c r="G11" s="2" t="s">
        <v>1</v>
      </c>
      <c r="H11" s="103">
        <v>103357</v>
      </c>
      <c r="I11" s="103">
        <v>103357</v>
      </c>
      <c r="J11" s="103">
        <v>103357</v>
      </c>
      <c r="K11" s="103">
        <v>103359</v>
      </c>
      <c r="L11" s="103">
        <f t="shared" si="0"/>
        <v>413430</v>
      </c>
      <c r="M11" s="25"/>
      <c r="N11" s="420"/>
      <c r="O11" s="420" t="s">
        <v>263</v>
      </c>
      <c r="P11" s="420" t="s">
        <v>313</v>
      </c>
      <c r="Q11" s="420" t="s">
        <v>374</v>
      </c>
      <c r="R11" s="420" t="s">
        <v>374</v>
      </c>
    </row>
    <row r="12" spans="1:18" ht="33.75" customHeight="1" x14ac:dyDescent="0.25">
      <c r="A12" s="433"/>
      <c r="B12" s="438"/>
      <c r="C12" s="451"/>
      <c r="D12" s="453"/>
      <c r="E12" s="454"/>
      <c r="F12" s="458"/>
      <c r="G12" s="4" t="s">
        <v>2</v>
      </c>
      <c r="H12" s="263">
        <v>97963</v>
      </c>
      <c r="I12" s="102">
        <v>101777</v>
      </c>
      <c r="J12" s="263">
        <v>100032</v>
      </c>
      <c r="K12" s="240">
        <v>91274</v>
      </c>
      <c r="L12" s="263">
        <f t="shared" si="0"/>
        <v>391046</v>
      </c>
      <c r="M12" s="21"/>
      <c r="N12" s="421"/>
      <c r="O12" s="421" t="s">
        <v>263</v>
      </c>
      <c r="P12" s="421" t="s">
        <v>313</v>
      </c>
      <c r="Q12" s="421" t="s">
        <v>374</v>
      </c>
      <c r="R12" s="421"/>
    </row>
    <row r="13" spans="1:18" ht="23.25" customHeight="1" x14ac:dyDescent="0.25">
      <c r="A13" s="433"/>
      <c r="B13" s="437" t="s">
        <v>49</v>
      </c>
      <c r="C13" s="439" t="s">
        <v>157</v>
      </c>
      <c r="D13" s="452" t="s">
        <v>7</v>
      </c>
      <c r="E13" s="443">
        <v>388834</v>
      </c>
      <c r="F13" s="457" t="s">
        <v>137</v>
      </c>
      <c r="G13" s="2" t="s">
        <v>1</v>
      </c>
      <c r="H13" s="103">
        <v>97208</v>
      </c>
      <c r="I13" s="103">
        <v>97208</v>
      </c>
      <c r="J13" s="103">
        <v>97208</v>
      </c>
      <c r="K13" s="103">
        <v>97210</v>
      </c>
      <c r="L13" s="103">
        <f t="shared" si="0"/>
        <v>388834</v>
      </c>
      <c r="M13" s="24"/>
      <c r="N13" s="420"/>
      <c r="O13" s="420" t="s">
        <v>263</v>
      </c>
      <c r="P13" s="420" t="s">
        <v>312</v>
      </c>
      <c r="Q13" s="420" t="s">
        <v>375</v>
      </c>
      <c r="R13" s="420" t="s">
        <v>375</v>
      </c>
    </row>
    <row r="14" spans="1:18" ht="36" customHeight="1" x14ac:dyDescent="0.25">
      <c r="A14" s="433"/>
      <c r="B14" s="438"/>
      <c r="C14" s="451"/>
      <c r="D14" s="453"/>
      <c r="E14" s="454"/>
      <c r="F14" s="458"/>
      <c r="G14" s="3" t="s">
        <v>2</v>
      </c>
      <c r="H14" s="263">
        <v>96551</v>
      </c>
      <c r="I14" s="102">
        <v>105546</v>
      </c>
      <c r="J14" s="263">
        <v>101780</v>
      </c>
      <c r="K14" s="240">
        <v>103093</v>
      </c>
      <c r="L14" s="263">
        <f t="shared" si="0"/>
        <v>406970</v>
      </c>
      <c r="M14" s="21"/>
      <c r="N14" s="421"/>
      <c r="O14" s="421" t="s">
        <v>263</v>
      </c>
      <c r="P14" s="421" t="s">
        <v>312</v>
      </c>
      <c r="Q14" s="421" t="s">
        <v>375</v>
      </c>
      <c r="R14" s="421"/>
    </row>
    <row r="15" spans="1:18" x14ac:dyDescent="0.25">
      <c r="A15" s="433"/>
      <c r="B15" s="437" t="s">
        <v>110</v>
      </c>
      <c r="C15" s="439" t="s">
        <v>158</v>
      </c>
      <c r="D15" s="452" t="s">
        <v>3</v>
      </c>
      <c r="E15" s="443">
        <v>4</v>
      </c>
      <c r="F15" s="457" t="s">
        <v>137</v>
      </c>
      <c r="G15" s="2" t="s">
        <v>1</v>
      </c>
      <c r="H15" s="103">
        <v>1</v>
      </c>
      <c r="I15" s="103">
        <v>1</v>
      </c>
      <c r="J15" s="103">
        <v>1</v>
      </c>
      <c r="K15" s="103">
        <v>1</v>
      </c>
      <c r="L15" s="103">
        <f t="shared" si="0"/>
        <v>4</v>
      </c>
      <c r="M15" s="25"/>
      <c r="N15" s="420"/>
      <c r="O15" s="416"/>
      <c r="P15" s="416"/>
      <c r="Q15" s="416"/>
      <c r="R15" s="416" t="s">
        <v>433</v>
      </c>
    </row>
    <row r="16" spans="1:18" ht="16.5" thickBot="1" x14ac:dyDescent="0.3">
      <c r="A16" s="436"/>
      <c r="B16" s="438"/>
      <c r="C16" s="451"/>
      <c r="D16" s="453"/>
      <c r="E16" s="454"/>
      <c r="F16" s="458"/>
      <c r="G16" s="4" t="s">
        <v>2</v>
      </c>
      <c r="H16" s="263">
        <v>1</v>
      </c>
      <c r="I16" s="102">
        <v>1</v>
      </c>
      <c r="J16" s="227">
        <v>1</v>
      </c>
      <c r="K16" s="240">
        <v>1</v>
      </c>
      <c r="L16" s="263">
        <f t="shared" si="0"/>
        <v>4</v>
      </c>
      <c r="M16" s="21"/>
      <c r="N16" s="421"/>
      <c r="O16" s="417"/>
      <c r="P16" s="417"/>
      <c r="Q16" s="417"/>
      <c r="R16" s="417"/>
    </row>
    <row r="17" spans="1:19" ht="21.95" customHeight="1" x14ac:dyDescent="0.25">
      <c r="A17" s="432" t="s">
        <v>224</v>
      </c>
      <c r="B17" s="508" t="s">
        <v>163</v>
      </c>
      <c r="C17" s="500" t="s">
        <v>159</v>
      </c>
      <c r="D17" s="505" t="s">
        <v>164</v>
      </c>
      <c r="E17" s="511">
        <v>2896</v>
      </c>
      <c r="F17" s="457" t="s">
        <v>137</v>
      </c>
      <c r="G17" s="2" t="s">
        <v>1</v>
      </c>
      <c r="H17" s="103">
        <v>724</v>
      </c>
      <c r="I17" s="103">
        <v>724</v>
      </c>
      <c r="J17" s="228">
        <v>724</v>
      </c>
      <c r="K17" s="103">
        <v>724</v>
      </c>
      <c r="L17" s="103">
        <f t="shared" si="0"/>
        <v>2896</v>
      </c>
      <c r="M17" s="26"/>
      <c r="N17" s="420"/>
      <c r="O17" s="416" t="s">
        <v>272</v>
      </c>
      <c r="P17" s="416" t="s">
        <v>314</v>
      </c>
      <c r="Q17" s="416" t="s">
        <v>314</v>
      </c>
      <c r="R17" s="416" t="s">
        <v>314</v>
      </c>
    </row>
    <row r="18" spans="1:19" ht="41.25" customHeight="1" x14ac:dyDescent="0.25">
      <c r="A18" s="433"/>
      <c r="B18" s="509"/>
      <c r="C18" s="475"/>
      <c r="D18" s="510"/>
      <c r="E18" s="512"/>
      <c r="F18" s="458"/>
      <c r="G18" s="3" t="s">
        <v>2</v>
      </c>
      <c r="H18" s="263">
        <v>468</v>
      </c>
      <c r="I18" s="191">
        <v>499</v>
      </c>
      <c r="J18" s="551">
        <v>478.78</v>
      </c>
      <c r="K18" s="250">
        <v>507.82</v>
      </c>
      <c r="L18" s="263">
        <f t="shared" si="0"/>
        <v>1953.6</v>
      </c>
      <c r="M18" s="21"/>
      <c r="N18" s="421"/>
      <c r="O18" s="417" t="s">
        <v>272</v>
      </c>
      <c r="P18" s="417" t="s">
        <v>314</v>
      </c>
      <c r="Q18" s="417" t="s">
        <v>314</v>
      </c>
      <c r="R18" s="417"/>
      <c r="S18" s="35">
        <f>+L18/3*4</f>
        <v>2604.7999999999997</v>
      </c>
    </row>
    <row r="19" spans="1:19" ht="36.75" customHeight="1" x14ac:dyDescent="0.25">
      <c r="A19" s="433"/>
      <c r="B19" s="437" t="s">
        <v>35</v>
      </c>
      <c r="C19" s="439" t="s">
        <v>160</v>
      </c>
      <c r="D19" s="495" t="s">
        <v>8</v>
      </c>
      <c r="E19" s="498">
        <v>100000</v>
      </c>
      <c r="F19" s="457" t="s">
        <v>137</v>
      </c>
      <c r="G19" s="2" t="s">
        <v>1</v>
      </c>
      <c r="H19" s="99">
        <v>25000</v>
      </c>
      <c r="I19" s="99">
        <v>25000</v>
      </c>
      <c r="J19" s="99">
        <v>25000</v>
      </c>
      <c r="K19" s="99">
        <v>25000</v>
      </c>
      <c r="L19" s="99">
        <f t="shared" si="0"/>
        <v>100000</v>
      </c>
      <c r="M19" s="27"/>
      <c r="N19" s="420"/>
      <c r="O19" s="412" t="s">
        <v>282</v>
      </c>
      <c r="P19" s="412" t="s">
        <v>315</v>
      </c>
      <c r="Q19" s="412" t="s">
        <v>376</v>
      </c>
      <c r="R19" s="412" t="s">
        <v>376</v>
      </c>
    </row>
    <row r="20" spans="1:19" ht="16.5" thickBot="1" x14ac:dyDescent="0.3">
      <c r="A20" s="433"/>
      <c r="B20" s="460"/>
      <c r="C20" s="440"/>
      <c r="D20" s="497"/>
      <c r="E20" s="442"/>
      <c r="F20" s="458"/>
      <c r="G20" s="3" t="s">
        <v>2</v>
      </c>
      <c r="H20" s="263">
        <v>19913</v>
      </c>
      <c r="I20" s="263">
        <v>21598</v>
      </c>
      <c r="J20" s="104">
        <v>19337</v>
      </c>
      <c r="K20" s="251">
        <v>21295</v>
      </c>
      <c r="L20" s="104">
        <f t="shared" si="0"/>
        <v>82143</v>
      </c>
      <c r="M20" s="15"/>
      <c r="N20" s="421"/>
      <c r="O20" s="413" t="s">
        <v>282</v>
      </c>
      <c r="P20" s="413" t="s">
        <v>315</v>
      </c>
      <c r="Q20" s="413" t="s">
        <v>376</v>
      </c>
      <c r="R20" s="413"/>
    </row>
    <row r="21" spans="1:19" ht="38.25" customHeight="1" x14ac:dyDescent="0.25">
      <c r="A21" s="433"/>
      <c r="B21" s="437" t="s">
        <v>38</v>
      </c>
      <c r="C21" s="439" t="s">
        <v>161</v>
      </c>
      <c r="D21" s="495" t="s">
        <v>8</v>
      </c>
      <c r="E21" s="498">
        <v>200000</v>
      </c>
      <c r="F21" s="457" t="s">
        <v>137</v>
      </c>
      <c r="G21" s="2" t="s">
        <v>1</v>
      </c>
      <c r="H21" s="99">
        <v>50000</v>
      </c>
      <c r="I21" s="99">
        <v>50000</v>
      </c>
      <c r="J21" s="99">
        <v>50000</v>
      </c>
      <c r="K21" s="99">
        <v>50000</v>
      </c>
      <c r="L21" s="99">
        <f t="shared" si="0"/>
        <v>200000</v>
      </c>
      <c r="M21" s="27"/>
      <c r="N21" s="420"/>
      <c r="O21" s="422" t="s">
        <v>261</v>
      </c>
      <c r="P21" s="412" t="s">
        <v>315</v>
      </c>
      <c r="Q21" s="412" t="s">
        <v>377</v>
      </c>
      <c r="R21" s="412" t="s">
        <v>377</v>
      </c>
    </row>
    <row r="22" spans="1:19" ht="39" customHeight="1" thickBot="1" x14ac:dyDescent="0.3">
      <c r="A22" s="433"/>
      <c r="B22" s="460"/>
      <c r="C22" s="440"/>
      <c r="D22" s="497"/>
      <c r="E22" s="442"/>
      <c r="F22" s="458"/>
      <c r="G22" s="3" t="s">
        <v>2</v>
      </c>
      <c r="H22" s="263">
        <v>44056</v>
      </c>
      <c r="I22" s="263">
        <v>46894</v>
      </c>
      <c r="J22" s="106">
        <v>46091</v>
      </c>
      <c r="K22" s="251">
        <v>48357</v>
      </c>
      <c r="L22" s="104">
        <f t="shared" si="0"/>
        <v>185398</v>
      </c>
      <c r="M22" s="15"/>
      <c r="N22" s="421"/>
      <c r="O22" s="423"/>
      <c r="P22" s="413" t="s">
        <v>315</v>
      </c>
      <c r="Q22" s="413" t="s">
        <v>377</v>
      </c>
      <c r="R22" s="413"/>
    </row>
    <row r="23" spans="1:19" ht="51" customHeight="1" x14ac:dyDescent="0.25">
      <c r="A23" s="433"/>
      <c r="B23" s="437" t="s">
        <v>49</v>
      </c>
      <c r="C23" s="499" t="s">
        <v>162</v>
      </c>
      <c r="D23" s="495" t="s">
        <v>165</v>
      </c>
      <c r="E23" s="443">
        <v>8500</v>
      </c>
      <c r="F23" s="457" t="s">
        <v>137</v>
      </c>
      <c r="G23" s="2" t="s">
        <v>1</v>
      </c>
      <c r="H23" s="99">
        <v>2125</v>
      </c>
      <c r="I23" s="99">
        <v>2125</v>
      </c>
      <c r="J23" s="99">
        <v>2125</v>
      </c>
      <c r="K23" s="99">
        <v>2125</v>
      </c>
      <c r="L23" s="99">
        <f t="shared" si="0"/>
        <v>8500</v>
      </c>
      <c r="M23" s="28"/>
      <c r="N23" s="420"/>
      <c r="O23" s="410" t="s">
        <v>281</v>
      </c>
      <c r="P23" s="410" t="s">
        <v>316</v>
      </c>
      <c r="Q23" s="410" t="s">
        <v>377</v>
      </c>
      <c r="R23" s="410" t="s">
        <v>377</v>
      </c>
    </row>
    <row r="24" spans="1:19" ht="15.75" customHeight="1" thickBot="1" x14ac:dyDescent="0.3">
      <c r="A24" s="433"/>
      <c r="B24" s="460"/>
      <c r="C24" s="440"/>
      <c r="D24" s="456"/>
      <c r="E24" s="444"/>
      <c r="F24" s="458"/>
      <c r="G24" s="3" t="s">
        <v>2</v>
      </c>
      <c r="H24" s="263">
        <v>1965</v>
      </c>
      <c r="I24" s="263">
        <v>1931</v>
      </c>
      <c r="J24" s="229">
        <v>2015</v>
      </c>
      <c r="K24" s="251">
        <v>1881</v>
      </c>
      <c r="L24" s="104">
        <f t="shared" si="0"/>
        <v>7792</v>
      </c>
      <c r="M24" s="15"/>
      <c r="N24" s="421"/>
      <c r="O24" s="411" t="s">
        <v>281</v>
      </c>
      <c r="P24" s="411" t="s">
        <v>316</v>
      </c>
      <c r="Q24" s="411" t="s">
        <v>377</v>
      </c>
      <c r="R24" s="411"/>
    </row>
    <row r="25" spans="1:19" ht="21.95" customHeight="1" x14ac:dyDescent="0.25">
      <c r="A25" s="433"/>
      <c r="B25" s="309" t="s">
        <v>167</v>
      </c>
      <c r="C25" s="500" t="s">
        <v>166</v>
      </c>
      <c r="D25" s="505" t="s">
        <v>244</v>
      </c>
      <c r="E25" s="503">
        <v>900</v>
      </c>
      <c r="F25" s="504" t="s">
        <v>137</v>
      </c>
      <c r="G25" s="2" t="s">
        <v>1</v>
      </c>
      <c r="H25" s="103">
        <v>225</v>
      </c>
      <c r="I25" s="103">
        <v>225</v>
      </c>
      <c r="J25" s="230">
        <v>225</v>
      </c>
      <c r="K25" s="103">
        <v>225</v>
      </c>
      <c r="L25" s="103">
        <f t="shared" si="0"/>
        <v>900</v>
      </c>
      <c r="M25" s="26"/>
      <c r="N25" s="420"/>
      <c r="O25" s="414" t="s">
        <v>274</v>
      </c>
      <c r="P25" s="414" t="s">
        <v>317</v>
      </c>
      <c r="Q25" s="414" t="s">
        <v>317</v>
      </c>
      <c r="R25" s="416" t="s">
        <v>317</v>
      </c>
    </row>
    <row r="26" spans="1:19" ht="15.75" customHeight="1" x14ac:dyDescent="0.25">
      <c r="A26" s="433"/>
      <c r="B26" s="309"/>
      <c r="C26" s="475"/>
      <c r="D26" s="453"/>
      <c r="E26" s="454"/>
      <c r="F26" s="458"/>
      <c r="G26" s="3" t="s">
        <v>2</v>
      </c>
      <c r="H26" s="263">
        <v>1318</v>
      </c>
      <c r="I26" s="191">
        <v>1434</v>
      </c>
      <c r="J26" s="191">
        <v>1394</v>
      </c>
      <c r="K26" s="240">
        <v>1343</v>
      </c>
      <c r="L26" s="263">
        <f t="shared" si="0"/>
        <v>5489</v>
      </c>
      <c r="M26" s="21"/>
      <c r="N26" s="421"/>
      <c r="O26" s="415"/>
      <c r="P26" s="415" t="s">
        <v>317</v>
      </c>
      <c r="Q26" s="415" t="s">
        <v>317</v>
      </c>
      <c r="R26" s="417" t="s">
        <v>317</v>
      </c>
      <c r="S26" s="35">
        <f>+L26/3*4</f>
        <v>7318.666666666667</v>
      </c>
    </row>
    <row r="27" spans="1:19" ht="21.75" customHeight="1" x14ac:dyDescent="0.25">
      <c r="A27" s="433"/>
      <c r="B27" s="437" t="s">
        <v>35</v>
      </c>
      <c r="C27" s="439" t="s">
        <v>168</v>
      </c>
      <c r="D27" s="455" t="s">
        <v>5</v>
      </c>
      <c r="E27" s="443">
        <v>700000</v>
      </c>
      <c r="F27" s="457" t="s">
        <v>137</v>
      </c>
      <c r="G27" s="2" t="s">
        <v>1</v>
      </c>
      <c r="H27" s="99">
        <v>175000</v>
      </c>
      <c r="I27" s="99">
        <v>175000</v>
      </c>
      <c r="J27" s="99">
        <v>175000</v>
      </c>
      <c r="K27" s="99">
        <v>175000</v>
      </c>
      <c r="L27" s="99">
        <f t="shared" si="0"/>
        <v>700000</v>
      </c>
      <c r="M27" s="28"/>
      <c r="N27" s="420"/>
      <c r="O27" s="418" t="s">
        <v>272</v>
      </c>
      <c r="P27" s="418" t="s">
        <v>319</v>
      </c>
      <c r="Q27" s="418" t="s">
        <v>378</v>
      </c>
      <c r="R27" s="418" t="s">
        <v>452</v>
      </c>
    </row>
    <row r="28" spans="1:19" ht="33" customHeight="1" thickBot="1" x14ac:dyDescent="0.3">
      <c r="A28" s="433"/>
      <c r="B28" s="438"/>
      <c r="C28" s="440"/>
      <c r="D28" s="456"/>
      <c r="E28" s="444"/>
      <c r="F28" s="445"/>
      <c r="G28" s="3" t="s">
        <v>2</v>
      </c>
      <c r="H28" s="263">
        <v>170991</v>
      </c>
      <c r="I28" s="263">
        <v>186292</v>
      </c>
      <c r="J28" s="104">
        <v>180731</v>
      </c>
      <c r="K28" s="251">
        <v>175567</v>
      </c>
      <c r="L28" s="104">
        <f t="shared" si="0"/>
        <v>713581</v>
      </c>
      <c r="M28" s="6"/>
      <c r="N28" s="421"/>
      <c r="O28" s="419" t="s">
        <v>272</v>
      </c>
      <c r="P28" s="419" t="s">
        <v>319</v>
      </c>
      <c r="Q28" s="419" t="s">
        <v>378</v>
      </c>
      <c r="R28" s="419"/>
    </row>
    <row r="29" spans="1:19" ht="51" customHeight="1" x14ac:dyDescent="0.25">
      <c r="A29" s="433"/>
      <c r="B29" s="437" t="s">
        <v>38</v>
      </c>
      <c r="C29" s="439" t="s">
        <v>169</v>
      </c>
      <c r="D29" s="495" t="s">
        <v>74</v>
      </c>
      <c r="E29" s="443">
        <v>70000</v>
      </c>
      <c r="F29" s="443" t="s">
        <v>137</v>
      </c>
      <c r="G29" s="2" t="s">
        <v>1</v>
      </c>
      <c r="H29" s="99">
        <v>17500</v>
      </c>
      <c r="I29" s="99">
        <v>17500</v>
      </c>
      <c r="J29" s="99">
        <v>17500</v>
      </c>
      <c r="K29" s="99">
        <v>17500</v>
      </c>
      <c r="L29" s="99">
        <f t="shared" si="0"/>
        <v>70000</v>
      </c>
      <c r="M29" s="28"/>
      <c r="N29" s="420"/>
      <c r="O29" s="418" t="s">
        <v>272</v>
      </c>
      <c r="P29" s="418" t="s">
        <v>318</v>
      </c>
      <c r="Q29" s="418" t="s">
        <v>379</v>
      </c>
      <c r="R29" s="418" t="s">
        <v>379</v>
      </c>
    </row>
    <row r="30" spans="1:19" ht="21.75" customHeight="1" thickBot="1" x14ac:dyDescent="0.3">
      <c r="A30" s="433"/>
      <c r="B30" s="438"/>
      <c r="C30" s="440"/>
      <c r="D30" s="456"/>
      <c r="E30" s="444"/>
      <c r="F30" s="496"/>
      <c r="G30" s="3" t="s">
        <v>2</v>
      </c>
      <c r="H30" s="263">
        <v>14645</v>
      </c>
      <c r="I30" s="263">
        <v>15844</v>
      </c>
      <c r="J30" s="104">
        <v>15608</v>
      </c>
      <c r="K30" s="251">
        <v>13637</v>
      </c>
      <c r="L30" s="104">
        <f t="shared" si="0"/>
        <v>59734</v>
      </c>
      <c r="M30" s="15"/>
      <c r="N30" s="421"/>
      <c r="O30" s="419" t="s">
        <v>272</v>
      </c>
      <c r="P30" s="419" t="s">
        <v>318</v>
      </c>
      <c r="Q30" s="419" t="s">
        <v>379</v>
      </c>
      <c r="R30" s="419"/>
    </row>
    <row r="31" spans="1:19" ht="15.75" customHeight="1" x14ac:dyDescent="0.25">
      <c r="A31" s="433"/>
      <c r="B31" s="309" t="s">
        <v>171</v>
      </c>
      <c r="C31" s="500" t="s">
        <v>170</v>
      </c>
      <c r="D31" s="501" t="s">
        <v>177</v>
      </c>
      <c r="E31" s="503">
        <v>350</v>
      </c>
      <c r="F31" s="504" t="s">
        <v>137</v>
      </c>
      <c r="G31" s="2" t="s">
        <v>1</v>
      </c>
      <c r="H31" s="103">
        <v>87</v>
      </c>
      <c r="I31" s="103">
        <v>87</v>
      </c>
      <c r="J31" s="103">
        <v>87</v>
      </c>
      <c r="K31" s="103">
        <v>87</v>
      </c>
      <c r="L31" s="103">
        <f t="shared" si="0"/>
        <v>348</v>
      </c>
      <c r="M31" s="26"/>
      <c r="N31" s="420"/>
      <c r="O31" s="416" t="s">
        <v>280</v>
      </c>
      <c r="P31" s="416" t="s">
        <v>320</v>
      </c>
      <c r="Q31" s="416" t="s">
        <v>380</v>
      </c>
      <c r="R31" s="416" t="s">
        <v>458</v>
      </c>
    </row>
    <row r="32" spans="1:19" ht="36" customHeight="1" x14ac:dyDescent="0.25">
      <c r="A32" s="433"/>
      <c r="B32" s="309"/>
      <c r="C32" s="475"/>
      <c r="D32" s="502"/>
      <c r="E32" s="454"/>
      <c r="F32" s="458"/>
      <c r="G32" s="172" t="s">
        <v>2</v>
      </c>
      <c r="H32" s="151">
        <v>81</v>
      </c>
      <c r="I32" s="263">
        <v>93</v>
      </c>
      <c r="J32" s="263">
        <v>81</v>
      </c>
      <c r="K32" s="151">
        <v>65</v>
      </c>
      <c r="L32" s="263">
        <f t="shared" si="0"/>
        <v>320</v>
      </c>
      <c r="M32" s="21"/>
      <c r="N32" s="421"/>
      <c r="O32" s="417" t="s">
        <v>280</v>
      </c>
      <c r="P32" s="417" t="s">
        <v>320</v>
      </c>
      <c r="Q32" s="417" t="s">
        <v>380</v>
      </c>
      <c r="R32" s="417"/>
    </row>
    <row r="33" spans="1:18" ht="27.75" customHeight="1" x14ac:dyDescent="0.25">
      <c r="A33" s="433"/>
      <c r="B33" s="437" t="s">
        <v>35</v>
      </c>
      <c r="C33" s="490" t="s">
        <v>172</v>
      </c>
      <c r="D33" s="494" t="s">
        <v>173</v>
      </c>
      <c r="E33" s="443">
        <v>320</v>
      </c>
      <c r="F33" s="457" t="s">
        <v>137</v>
      </c>
      <c r="G33" s="2" t="s">
        <v>1</v>
      </c>
      <c r="H33" s="99">
        <v>80</v>
      </c>
      <c r="I33" s="99">
        <v>80</v>
      </c>
      <c r="J33" s="99">
        <v>80</v>
      </c>
      <c r="K33" s="99">
        <v>80</v>
      </c>
      <c r="L33" s="99">
        <f t="shared" si="0"/>
        <v>320</v>
      </c>
      <c r="M33" s="28"/>
      <c r="N33" s="420"/>
      <c r="O33" s="414" t="s">
        <v>279</v>
      </c>
      <c r="P33" s="414" t="s">
        <v>321</v>
      </c>
      <c r="Q33" s="414" t="s">
        <v>381</v>
      </c>
      <c r="R33" s="414" t="s">
        <v>467</v>
      </c>
    </row>
    <row r="34" spans="1:18" ht="23.25" customHeight="1" thickBot="1" x14ac:dyDescent="0.3">
      <c r="A34" s="433"/>
      <c r="B34" s="438"/>
      <c r="C34" s="491"/>
      <c r="D34" s="493"/>
      <c r="E34" s="444"/>
      <c r="F34" s="445"/>
      <c r="G34" s="172" t="s">
        <v>2</v>
      </c>
      <c r="H34" s="151">
        <v>53</v>
      </c>
      <c r="I34" s="263">
        <v>90</v>
      </c>
      <c r="J34" s="104">
        <v>108</v>
      </c>
      <c r="K34" s="242">
        <v>34</v>
      </c>
      <c r="L34" s="104">
        <f t="shared" si="0"/>
        <v>285</v>
      </c>
      <c r="M34" s="6"/>
      <c r="N34" s="421"/>
      <c r="O34" s="415" t="s">
        <v>279</v>
      </c>
      <c r="P34" s="415" t="s">
        <v>321</v>
      </c>
      <c r="Q34" s="415" t="s">
        <v>381</v>
      </c>
      <c r="R34" s="415"/>
    </row>
    <row r="35" spans="1:18" ht="24.75" customHeight="1" x14ac:dyDescent="0.25">
      <c r="A35" s="433"/>
      <c r="B35" s="437" t="s">
        <v>38</v>
      </c>
      <c r="C35" s="490" t="s">
        <v>174</v>
      </c>
      <c r="D35" s="492" t="s">
        <v>175</v>
      </c>
      <c r="E35" s="443">
        <v>4600</v>
      </c>
      <c r="F35" s="443" t="s">
        <v>137</v>
      </c>
      <c r="G35" s="2" t="s">
        <v>1</v>
      </c>
      <c r="H35" s="99">
        <v>1150</v>
      </c>
      <c r="I35" s="99">
        <v>1150</v>
      </c>
      <c r="J35" s="99">
        <v>1150</v>
      </c>
      <c r="K35" s="99">
        <v>1150</v>
      </c>
      <c r="L35" s="99">
        <f t="shared" si="0"/>
        <v>4600</v>
      </c>
      <c r="M35" s="28"/>
      <c r="N35" s="420"/>
      <c r="O35" s="414" t="s">
        <v>280</v>
      </c>
      <c r="P35" s="414" t="s">
        <v>322</v>
      </c>
      <c r="Q35" s="414" t="s">
        <v>382</v>
      </c>
      <c r="R35" s="414" t="s">
        <v>460</v>
      </c>
    </row>
    <row r="36" spans="1:18" ht="27" customHeight="1" thickBot="1" x14ac:dyDescent="0.3">
      <c r="A36" s="433"/>
      <c r="B36" s="438"/>
      <c r="C36" s="491"/>
      <c r="D36" s="493"/>
      <c r="E36" s="444"/>
      <c r="F36" s="445"/>
      <c r="G36" s="172" t="s">
        <v>2</v>
      </c>
      <c r="H36" s="263">
        <v>1049</v>
      </c>
      <c r="I36" s="263">
        <v>1078</v>
      </c>
      <c r="J36" s="104">
        <v>1217</v>
      </c>
      <c r="K36" s="251">
        <v>1257</v>
      </c>
      <c r="L36" s="104">
        <f t="shared" si="0"/>
        <v>4601</v>
      </c>
      <c r="M36" s="15"/>
      <c r="N36" s="421"/>
      <c r="O36" s="415" t="s">
        <v>280</v>
      </c>
      <c r="P36" s="415" t="s">
        <v>322</v>
      </c>
      <c r="Q36" s="415" t="s">
        <v>382</v>
      </c>
      <c r="R36" s="415"/>
    </row>
    <row r="37" spans="1:18" ht="25.5" customHeight="1" x14ac:dyDescent="0.25">
      <c r="A37" s="433"/>
      <c r="B37" s="437" t="s">
        <v>49</v>
      </c>
      <c r="C37" s="490" t="s">
        <v>176</v>
      </c>
      <c r="D37" s="492" t="s">
        <v>175</v>
      </c>
      <c r="E37" s="443">
        <v>2500</v>
      </c>
      <c r="F37" s="443" t="s">
        <v>137</v>
      </c>
      <c r="G37" s="2" t="s">
        <v>1</v>
      </c>
      <c r="H37" s="99">
        <v>625</v>
      </c>
      <c r="I37" s="99">
        <v>625</v>
      </c>
      <c r="J37" s="99">
        <v>625</v>
      </c>
      <c r="K37" s="99">
        <v>625</v>
      </c>
      <c r="L37" s="99">
        <f t="shared" ref="L37:L38" si="1">SUM(H37:K37)</f>
        <v>2500</v>
      </c>
      <c r="M37" s="28"/>
      <c r="N37" s="420"/>
      <c r="O37" s="414" t="s">
        <v>279</v>
      </c>
      <c r="P37" s="414" t="s">
        <v>323</v>
      </c>
      <c r="Q37" s="414" t="s">
        <v>383</v>
      </c>
      <c r="R37" s="414" t="s">
        <v>459</v>
      </c>
    </row>
    <row r="38" spans="1:18" ht="28.5" customHeight="1" thickBot="1" x14ac:dyDescent="0.3">
      <c r="A38" s="433"/>
      <c r="B38" s="438"/>
      <c r="C38" s="491"/>
      <c r="D38" s="493"/>
      <c r="E38" s="444"/>
      <c r="F38" s="445"/>
      <c r="G38" s="172" t="s">
        <v>2</v>
      </c>
      <c r="H38" s="263">
        <v>226</v>
      </c>
      <c r="I38" s="263">
        <v>364</v>
      </c>
      <c r="J38" s="104">
        <v>371</v>
      </c>
      <c r="K38" s="251">
        <v>439</v>
      </c>
      <c r="L38" s="104">
        <f t="shared" si="1"/>
        <v>1400</v>
      </c>
      <c r="M38" s="15"/>
      <c r="N38" s="421"/>
      <c r="O38" s="415" t="s">
        <v>279</v>
      </c>
      <c r="P38" s="415" t="s">
        <v>323</v>
      </c>
      <c r="Q38" s="415" t="s">
        <v>383</v>
      </c>
      <c r="R38" s="415"/>
    </row>
    <row r="39" spans="1:18" ht="15.75" x14ac:dyDescent="0.25">
      <c r="A39" s="433"/>
      <c r="B39" s="479" t="s">
        <v>179</v>
      </c>
      <c r="C39" s="481" t="s">
        <v>178</v>
      </c>
      <c r="D39" s="476" t="s">
        <v>152</v>
      </c>
      <c r="E39" s="484">
        <v>3</v>
      </c>
      <c r="F39" s="486" t="s">
        <v>273</v>
      </c>
      <c r="G39" s="2" t="s">
        <v>1</v>
      </c>
      <c r="H39" s="103">
        <v>1</v>
      </c>
      <c r="I39" s="103">
        <v>1</v>
      </c>
      <c r="J39" s="103">
        <v>1</v>
      </c>
      <c r="K39" s="244"/>
      <c r="L39" s="103">
        <f t="shared" si="0"/>
        <v>3</v>
      </c>
      <c r="M39" s="24"/>
      <c r="N39" s="420"/>
      <c r="O39" s="414"/>
      <c r="P39" s="414"/>
      <c r="Q39" s="414"/>
      <c r="R39" s="420" t="s">
        <v>433</v>
      </c>
    </row>
    <row r="40" spans="1:18" ht="38.25" customHeight="1" thickBot="1" x14ac:dyDescent="0.3">
      <c r="A40" s="433"/>
      <c r="B40" s="480"/>
      <c r="C40" s="482"/>
      <c r="D40" s="483"/>
      <c r="E40" s="485"/>
      <c r="F40" s="487"/>
      <c r="G40" s="3" t="s">
        <v>2</v>
      </c>
      <c r="H40" s="262">
        <v>1</v>
      </c>
      <c r="I40" s="105">
        <v>1</v>
      </c>
      <c r="J40" s="102">
        <v>1</v>
      </c>
      <c r="K40" s="144"/>
      <c r="L40" s="104">
        <f t="shared" si="0"/>
        <v>3</v>
      </c>
      <c r="M40" s="6"/>
      <c r="N40" s="421"/>
      <c r="O40" s="415"/>
      <c r="P40" s="415"/>
      <c r="Q40" s="415"/>
      <c r="R40" s="421"/>
    </row>
    <row r="41" spans="1:18" ht="25.5" customHeight="1" x14ac:dyDescent="0.25">
      <c r="A41" s="433"/>
      <c r="B41" s="446" t="s">
        <v>35</v>
      </c>
      <c r="C41" s="488" t="s">
        <v>326</v>
      </c>
      <c r="D41" s="441" t="s">
        <v>4</v>
      </c>
      <c r="E41" s="441">
        <v>90</v>
      </c>
      <c r="F41" s="486" t="s">
        <v>273</v>
      </c>
      <c r="G41" s="2" t="s">
        <v>1</v>
      </c>
      <c r="H41" s="99">
        <v>90</v>
      </c>
      <c r="I41" s="99">
        <v>90</v>
      </c>
      <c r="J41" s="99">
        <v>90</v>
      </c>
      <c r="K41" s="244"/>
      <c r="L41" s="99">
        <v>90</v>
      </c>
      <c r="M41" s="29"/>
      <c r="N41" s="420"/>
      <c r="O41" s="408"/>
      <c r="P41" s="408" t="s">
        <v>324</v>
      </c>
      <c r="Q41" s="408" t="s">
        <v>384</v>
      </c>
      <c r="R41" s="408" t="s">
        <v>384</v>
      </c>
    </row>
    <row r="42" spans="1:18" ht="50.25" customHeight="1" thickBot="1" x14ac:dyDescent="0.3">
      <c r="A42" s="433"/>
      <c r="B42" s="447"/>
      <c r="C42" s="489"/>
      <c r="D42" s="442"/>
      <c r="E42" s="442"/>
      <c r="F42" s="487"/>
      <c r="G42" s="3" t="s">
        <v>2</v>
      </c>
      <c r="H42" s="173">
        <v>96.7</v>
      </c>
      <c r="I42" s="173">
        <v>95.85</v>
      </c>
      <c r="J42" s="173">
        <v>96</v>
      </c>
      <c r="K42" s="144"/>
      <c r="L42" s="104">
        <f t="shared" si="0"/>
        <v>288.55</v>
      </c>
      <c r="M42" s="15"/>
      <c r="N42" s="421"/>
      <c r="O42" s="409"/>
      <c r="P42" s="409" t="s">
        <v>324</v>
      </c>
      <c r="Q42" s="409" t="s">
        <v>384</v>
      </c>
      <c r="R42" s="409"/>
    </row>
    <row r="43" spans="1:18" ht="21.95" customHeight="1" x14ac:dyDescent="0.25">
      <c r="A43" s="433"/>
      <c r="B43" s="437" t="s">
        <v>38</v>
      </c>
      <c r="C43" s="439" t="s">
        <v>231</v>
      </c>
      <c r="D43" s="441" t="s">
        <v>4</v>
      </c>
      <c r="E43" s="443">
        <v>90</v>
      </c>
      <c r="F43" s="443" t="s">
        <v>137</v>
      </c>
      <c r="G43" s="2" t="s">
        <v>1</v>
      </c>
      <c r="H43" s="99">
        <v>90</v>
      </c>
      <c r="I43" s="99">
        <v>90</v>
      </c>
      <c r="J43" s="99">
        <v>90</v>
      </c>
      <c r="K43" s="99">
        <v>90</v>
      </c>
      <c r="L43" s="99">
        <v>90</v>
      </c>
      <c r="M43" s="29"/>
      <c r="N43" s="420"/>
      <c r="O43" s="408" t="s">
        <v>268</v>
      </c>
      <c r="P43" s="408" t="s">
        <v>325</v>
      </c>
      <c r="Q43" s="408" t="s">
        <v>385</v>
      </c>
      <c r="R43" s="408" t="s">
        <v>385</v>
      </c>
    </row>
    <row r="44" spans="1:18" ht="33" customHeight="1" thickBot="1" x14ac:dyDescent="0.3">
      <c r="A44" s="433"/>
      <c r="B44" s="438"/>
      <c r="C44" s="440"/>
      <c r="D44" s="442"/>
      <c r="E44" s="444"/>
      <c r="F44" s="445"/>
      <c r="G44" s="3" t="s">
        <v>2</v>
      </c>
      <c r="H44" s="173">
        <v>95.4</v>
      </c>
      <c r="I44" s="173">
        <v>95.29</v>
      </c>
      <c r="J44" s="173">
        <v>95.46</v>
      </c>
      <c r="K44" s="252">
        <v>95.89</v>
      </c>
      <c r="L44" s="102">
        <f t="shared" si="0"/>
        <v>382.03999999999996</v>
      </c>
      <c r="M44" s="14"/>
      <c r="N44" s="421"/>
      <c r="O44" s="409" t="s">
        <v>268</v>
      </c>
      <c r="P44" s="409" t="s">
        <v>325</v>
      </c>
      <c r="Q44" s="409" t="s">
        <v>385</v>
      </c>
      <c r="R44" s="409"/>
    </row>
    <row r="45" spans="1:18" ht="21.95" customHeight="1" x14ac:dyDescent="0.25">
      <c r="A45" s="433"/>
      <c r="B45" s="437" t="s">
        <v>49</v>
      </c>
      <c r="C45" s="439" t="s">
        <v>233</v>
      </c>
      <c r="D45" s="441" t="s">
        <v>4</v>
      </c>
      <c r="E45" s="443">
        <v>90</v>
      </c>
      <c r="F45" s="443" t="s">
        <v>137</v>
      </c>
      <c r="G45" s="2" t="s">
        <v>1</v>
      </c>
      <c r="H45" s="99">
        <v>90</v>
      </c>
      <c r="I45" s="99">
        <v>90</v>
      </c>
      <c r="J45" s="99">
        <v>90</v>
      </c>
      <c r="K45" s="99">
        <v>90</v>
      </c>
      <c r="L45" s="99">
        <v>90</v>
      </c>
      <c r="M45" s="29"/>
      <c r="N45" s="420"/>
      <c r="O45" s="410" t="s">
        <v>268</v>
      </c>
      <c r="P45" s="410" t="s">
        <v>326</v>
      </c>
      <c r="Q45" s="410" t="s">
        <v>386</v>
      </c>
      <c r="R45" s="410" t="s">
        <v>386</v>
      </c>
    </row>
    <row r="46" spans="1:18" ht="28.5" customHeight="1" thickBot="1" x14ac:dyDescent="0.3">
      <c r="A46" s="433"/>
      <c r="B46" s="438"/>
      <c r="C46" s="440"/>
      <c r="D46" s="442"/>
      <c r="E46" s="444"/>
      <c r="F46" s="445"/>
      <c r="G46" s="3" t="s">
        <v>2</v>
      </c>
      <c r="H46" s="173">
        <v>97.24</v>
      </c>
      <c r="I46" s="173">
        <v>97.67</v>
      </c>
      <c r="J46" s="173">
        <v>97.57</v>
      </c>
      <c r="K46" s="252">
        <v>97.58</v>
      </c>
      <c r="L46" s="102">
        <f t="shared" ref="L46:L48" si="2">SUM(H46:K46)</f>
        <v>390.06</v>
      </c>
      <c r="M46" s="14"/>
      <c r="N46" s="421"/>
      <c r="O46" s="411" t="s">
        <v>268</v>
      </c>
      <c r="P46" s="411" t="s">
        <v>326</v>
      </c>
      <c r="Q46" s="411" t="s">
        <v>386</v>
      </c>
      <c r="R46" s="411"/>
    </row>
    <row r="47" spans="1:18" ht="21.95" customHeight="1" x14ac:dyDescent="0.25">
      <c r="A47" s="433"/>
      <c r="B47" s="446" t="s">
        <v>110</v>
      </c>
      <c r="C47" s="439" t="s">
        <v>232</v>
      </c>
      <c r="D47" s="441" t="s">
        <v>4</v>
      </c>
      <c r="E47" s="443">
        <v>90</v>
      </c>
      <c r="F47" s="486" t="s">
        <v>273</v>
      </c>
      <c r="G47" s="2" t="s">
        <v>1</v>
      </c>
      <c r="H47" s="99">
        <v>90</v>
      </c>
      <c r="I47" s="99">
        <v>90</v>
      </c>
      <c r="J47" s="99">
        <v>90</v>
      </c>
      <c r="K47" s="244"/>
      <c r="L47" s="99">
        <v>90</v>
      </c>
      <c r="M47" s="29"/>
      <c r="N47" s="420"/>
      <c r="O47" s="412"/>
      <c r="P47" s="412" t="s">
        <v>324</v>
      </c>
      <c r="Q47" s="412" t="s">
        <v>324</v>
      </c>
      <c r="R47" s="412" t="s">
        <v>324</v>
      </c>
    </row>
    <row r="48" spans="1:18" ht="16.5" customHeight="1" thickBot="1" x14ac:dyDescent="0.3">
      <c r="A48" s="433"/>
      <c r="B48" s="447"/>
      <c r="C48" s="440"/>
      <c r="D48" s="442"/>
      <c r="E48" s="444"/>
      <c r="F48" s="487"/>
      <c r="G48" s="3" t="s">
        <v>2</v>
      </c>
      <c r="H48" s="173">
        <v>95.57</v>
      </c>
      <c r="I48" s="173">
        <v>93.96</v>
      </c>
      <c r="J48" s="173">
        <v>94.82</v>
      </c>
      <c r="K48" s="144"/>
      <c r="L48" s="102">
        <f t="shared" si="2"/>
        <v>284.34999999999997</v>
      </c>
      <c r="M48" s="14"/>
      <c r="N48" s="421"/>
      <c r="O48" s="413"/>
      <c r="P48" s="413" t="s">
        <v>324</v>
      </c>
      <c r="Q48" s="413" t="s">
        <v>324</v>
      </c>
      <c r="R48" s="413"/>
    </row>
    <row r="49" spans="1:18" ht="21.95" customHeight="1" x14ac:dyDescent="0.25">
      <c r="A49" s="433"/>
      <c r="B49" s="437" t="s">
        <v>111</v>
      </c>
      <c r="C49" s="439" t="s">
        <v>234</v>
      </c>
      <c r="D49" s="441" t="s">
        <v>4</v>
      </c>
      <c r="E49" s="443">
        <v>90</v>
      </c>
      <c r="F49" s="443" t="s">
        <v>137</v>
      </c>
      <c r="G49" s="2" t="s">
        <v>1</v>
      </c>
      <c r="H49" s="99">
        <v>90</v>
      </c>
      <c r="I49" s="99">
        <v>90</v>
      </c>
      <c r="J49" s="99">
        <v>90</v>
      </c>
      <c r="K49" s="99">
        <v>90</v>
      </c>
      <c r="L49" s="99">
        <v>90</v>
      </c>
      <c r="M49" s="29"/>
      <c r="N49" s="420"/>
      <c r="O49" s="410" t="s">
        <v>268</v>
      </c>
      <c r="P49" s="410" t="s">
        <v>327</v>
      </c>
      <c r="Q49" s="410" t="s">
        <v>387</v>
      </c>
      <c r="R49" s="410" t="s">
        <v>387</v>
      </c>
    </row>
    <row r="50" spans="1:18" ht="39" customHeight="1" thickBot="1" x14ac:dyDescent="0.3">
      <c r="A50" s="433"/>
      <c r="B50" s="438"/>
      <c r="C50" s="440"/>
      <c r="D50" s="442"/>
      <c r="E50" s="444"/>
      <c r="F50" s="445"/>
      <c r="G50" s="3" t="s">
        <v>2</v>
      </c>
      <c r="H50" s="173">
        <v>92.44</v>
      </c>
      <c r="I50" s="173">
        <v>92.91</v>
      </c>
      <c r="J50" s="173">
        <v>93.32</v>
      </c>
      <c r="K50" s="252">
        <v>93.55</v>
      </c>
      <c r="L50" s="102">
        <f t="shared" ref="L50" si="3">SUM(H50:K50)</f>
        <v>372.21999999999997</v>
      </c>
      <c r="M50" s="14"/>
      <c r="N50" s="421"/>
      <c r="O50" s="411"/>
      <c r="P50" s="411"/>
      <c r="Q50" s="411"/>
      <c r="R50" s="411"/>
    </row>
    <row r="51" spans="1:18" ht="21.95" customHeight="1" x14ac:dyDescent="0.25">
      <c r="A51" s="433"/>
      <c r="B51" s="437" t="s">
        <v>112</v>
      </c>
      <c r="C51" s="439" t="s">
        <v>230</v>
      </c>
      <c r="D51" s="441" t="s">
        <v>4</v>
      </c>
      <c r="E51" s="443">
        <v>90</v>
      </c>
      <c r="F51" s="443" t="s">
        <v>137</v>
      </c>
      <c r="G51" s="2" t="s">
        <v>1</v>
      </c>
      <c r="H51" s="99">
        <v>90</v>
      </c>
      <c r="I51" s="99">
        <v>90</v>
      </c>
      <c r="J51" s="99">
        <v>90</v>
      </c>
      <c r="K51" s="99">
        <v>90</v>
      </c>
      <c r="L51" s="99">
        <v>90</v>
      </c>
      <c r="M51" s="29"/>
      <c r="N51" s="420"/>
      <c r="O51" s="410" t="s">
        <v>268</v>
      </c>
      <c r="P51" s="410" t="s">
        <v>326</v>
      </c>
      <c r="Q51" s="410" t="s">
        <v>388</v>
      </c>
      <c r="R51" s="410" t="s">
        <v>388</v>
      </c>
    </row>
    <row r="52" spans="1:18" ht="30.75" customHeight="1" thickBot="1" x14ac:dyDescent="0.3">
      <c r="A52" s="433"/>
      <c r="B52" s="438"/>
      <c r="C52" s="440"/>
      <c r="D52" s="442"/>
      <c r="E52" s="444"/>
      <c r="F52" s="445"/>
      <c r="G52" s="3" t="s">
        <v>2</v>
      </c>
      <c r="H52" s="173">
        <v>99.13</v>
      </c>
      <c r="I52" s="173">
        <v>98.92</v>
      </c>
      <c r="J52" s="173">
        <v>98.84</v>
      </c>
      <c r="K52" s="252">
        <v>99</v>
      </c>
      <c r="L52" s="102">
        <f t="shared" ref="L52" si="4">SUM(H52:K52)</f>
        <v>395.89</v>
      </c>
      <c r="M52" s="14"/>
      <c r="N52" s="421"/>
      <c r="O52" s="411"/>
      <c r="P52" s="411"/>
      <c r="Q52" s="411"/>
      <c r="R52" s="411"/>
    </row>
    <row r="53" spans="1:18" ht="21.95" customHeight="1" x14ac:dyDescent="0.25">
      <c r="A53" s="433"/>
      <c r="B53" s="513" t="s">
        <v>181</v>
      </c>
      <c r="C53" s="474" t="s">
        <v>180</v>
      </c>
      <c r="D53" s="476" t="s">
        <v>145</v>
      </c>
      <c r="E53" s="484">
        <v>5</v>
      </c>
      <c r="F53" s="514" t="s">
        <v>58</v>
      </c>
      <c r="G53" s="2" t="s">
        <v>1</v>
      </c>
      <c r="H53" s="103"/>
      <c r="I53" s="103"/>
      <c r="J53" s="103"/>
      <c r="K53" s="103">
        <v>5</v>
      </c>
      <c r="L53" s="103">
        <f t="shared" si="0"/>
        <v>5</v>
      </c>
      <c r="M53" s="30"/>
      <c r="N53" s="420"/>
      <c r="O53" s="424"/>
      <c r="P53" s="424"/>
      <c r="Q53" s="424"/>
      <c r="R53" s="424" t="s">
        <v>433</v>
      </c>
    </row>
    <row r="54" spans="1:18" ht="15.75" x14ac:dyDescent="0.25">
      <c r="A54" s="433"/>
      <c r="B54" s="509"/>
      <c r="C54" s="475"/>
      <c r="D54" s="510"/>
      <c r="E54" s="512"/>
      <c r="F54" s="515"/>
      <c r="G54" s="3" t="s">
        <v>2</v>
      </c>
      <c r="H54" s="144"/>
      <c r="I54" s="144"/>
      <c r="J54" s="144"/>
      <c r="K54" s="252">
        <v>4.88</v>
      </c>
      <c r="L54" s="104">
        <f t="shared" si="0"/>
        <v>4.88</v>
      </c>
      <c r="M54" s="6"/>
      <c r="N54" s="421"/>
      <c r="O54" s="425" t="s">
        <v>284</v>
      </c>
      <c r="P54" s="425"/>
      <c r="Q54" s="425"/>
      <c r="R54" s="425"/>
    </row>
    <row r="55" spans="1:18" ht="15.75" x14ac:dyDescent="0.25">
      <c r="A55" s="433"/>
      <c r="B55" s="437" t="s">
        <v>35</v>
      </c>
      <c r="C55" s="439" t="s">
        <v>182</v>
      </c>
      <c r="D55" s="452" t="s">
        <v>10</v>
      </c>
      <c r="E55" s="443">
        <v>700</v>
      </c>
      <c r="F55" s="457" t="s">
        <v>137</v>
      </c>
      <c r="G55" s="2" t="s">
        <v>1</v>
      </c>
      <c r="H55" s="99">
        <v>175</v>
      </c>
      <c r="I55" s="99">
        <v>175</v>
      </c>
      <c r="J55" s="99">
        <v>175</v>
      </c>
      <c r="K55" s="99">
        <v>175</v>
      </c>
      <c r="L55" s="99">
        <f t="shared" si="0"/>
        <v>700</v>
      </c>
      <c r="M55" s="29"/>
      <c r="N55" s="420"/>
      <c r="O55" s="414" t="s">
        <v>269</v>
      </c>
      <c r="P55" s="414" t="s">
        <v>328</v>
      </c>
      <c r="Q55" s="414" t="s">
        <v>389</v>
      </c>
      <c r="R55" s="414" t="s">
        <v>389</v>
      </c>
    </row>
    <row r="56" spans="1:18" ht="18" customHeight="1" x14ac:dyDescent="0.25">
      <c r="A56" s="433"/>
      <c r="B56" s="438"/>
      <c r="C56" s="451"/>
      <c r="D56" s="453"/>
      <c r="E56" s="454"/>
      <c r="F56" s="458"/>
      <c r="G56" s="3" t="s">
        <v>2</v>
      </c>
      <c r="H56" s="162">
        <v>117</v>
      </c>
      <c r="I56" s="101">
        <v>120</v>
      </c>
      <c r="J56" s="104">
        <v>130</v>
      </c>
      <c r="K56" s="251">
        <v>111</v>
      </c>
      <c r="L56" s="104">
        <f t="shared" si="0"/>
        <v>478</v>
      </c>
      <c r="M56" s="6"/>
      <c r="N56" s="421"/>
      <c r="O56" s="415"/>
      <c r="P56" s="415"/>
      <c r="Q56" s="415"/>
      <c r="R56" s="415"/>
    </row>
    <row r="57" spans="1:18" ht="15" customHeight="1" x14ac:dyDescent="0.25">
      <c r="A57" s="433"/>
      <c r="B57" s="437" t="s">
        <v>38</v>
      </c>
      <c r="C57" s="439" t="s">
        <v>183</v>
      </c>
      <c r="D57" s="455" t="s">
        <v>184</v>
      </c>
      <c r="E57" s="443">
        <v>700</v>
      </c>
      <c r="F57" s="471" t="s">
        <v>137</v>
      </c>
      <c r="G57" s="2" t="s">
        <v>1</v>
      </c>
      <c r="H57" s="99">
        <v>175</v>
      </c>
      <c r="I57" s="99">
        <v>175</v>
      </c>
      <c r="J57" s="99">
        <v>175</v>
      </c>
      <c r="K57" s="99">
        <v>175</v>
      </c>
      <c r="L57" s="99">
        <f t="shared" si="0"/>
        <v>700</v>
      </c>
      <c r="M57" s="31"/>
      <c r="N57" s="468" t="s">
        <v>229</v>
      </c>
      <c r="O57" s="428" t="s">
        <v>278</v>
      </c>
      <c r="P57" s="428" t="s">
        <v>329</v>
      </c>
      <c r="Q57" s="428" t="s">
        <v>412</v>
      </c>
      <c r="R57" s="428" t="s">
        <v>412</v>
      </c>
    </row>
    <row r="58" spans="1:18" ht="25.5" customHeight="1" thickBot="1" x14ac:dyDescent="0.3">
      <c r="A58" s="433"/>
      <c r="B58" s="438"/>
      <c r="C58" s="440"/>
      <c r="D58" s="456"/>
      <c r="E58" s="444"/>
      <c r="F58" s="472"/>
      <c r="G58" s="3" t="s">
        <v>2</v>
      </c>
      <c r="H58" s="263">
        <v>71</v>
      </c>
      <c r="I58" s="194">
        <v>81</v>
      </c>
      <c r="J58" s="263">
        <v>48</v>
      </c>
      <c r="K58" s="240">
        <v>47</v>
      </c>
      <c r="L58" s="263">
        <f t="shared" si="0"/>
        <v>247</v>
      </c>
      <c r="M58" s="32"/>
      <c r="N58" s="468"/>
      <c r="O58" s="429"/>
      <c r="P58" s="429"/>
      <c r="Q58" s="429"/>
      <c r="R58" s="429"/>
    </row>
    <row r="59" spans="1:18" ht="21.95" customHeight="1" x14ac:dyDescent="0.25">
      <c r="A59" s="433"/>
      <c r="B59" s="473" t="s">
        <v>186</v>
      </c>
      <c r="C59" s="474" t="s">
        <v>185</v>
      </c>
      <c r="D59" s="476" t="s">
        <v>188</v>
      </c>
      <c r="E59" s="477">
        <v>6</v>
      </c>
      <c r="F59" s="478" t="s">
        <v>137</v>
      </c>
      <c r="G59" s="2" t="s">
        <v>1</v>
      </c>
      <c r="H59" s="103">
        <v>6</v>
      </c>
      <c r="I59" s="103">
        <v>6</v>
      </c>
      <c r="J59" s="103">
        <v>6</v>
      </c>
      <c r="K59" s="103">
        <v>6</v>
      </c>
      <c r="L59" s="103">
        <f t="shared" si="0"/>
        <v>24</v>
      </c>
      <c r="M59" s="30"/>
      <c r="N59" s="468"/>
      <c r="O59" s="414" t="s">
        <v>283</v>
      </c>
      <c r="P59" s="414" t="s">
        <v>330</v>
      </c>
      <c r="Q59" s="414" t="s">
        <v>413</v>
      </c>
      <c r="R59" s="414" t="s">
        <v>413</v>
      </c>
    </row>
    <row r="60" spans="1:18" ht="15.75" x14ac:dyDescent="0.25">
      <c r="A60" s="433"/>
      <c r="B60" s="309"/>
      <c r="C60" s="475"/>
      <c r="D60" s="453"/>
      <c r="E60" s="454"/>
      <c r="F60" s="458"/>
      <c r="G60" s="3" t="s">
        <v>2</v>
      </c>
      <c r="H60" s="242">
        <v>6</v>
      </c>
      <c r="I60" s="195">
        <v>3.2</v>
      </c>
      <c r="J60" s="226">
        <v>2.88</v>
      </c>
      <c r="K60" s="253">
        <v>2.6</v>
      </c>
      <c r="L60" s="104">
        <f t="shared" si="0"/>
        <v>14.679999999999998</v>
      </c>
      <c r="M60" s="6"/>
      <c r="N60" s="468"/>
      <c r="O60" s="415"/>
      <c r="P60" s="415"/>
      <c r="Q60" s="415"/>
      <c r="R60" s="415"/>
    </row>
    <row r="61" spans="1:18" ht="15.75" x14ac:dyDescent="0.25">
      <c r="A61" s="433"/>
      <c r="B61" s="437" t="s">
        <v>35</v>
      </c>
      <c r="C61" s="439" t="s">
        <v>288</v>
      </c>
      <c r="D61" s="452" t="s">
        <v>3</v>
      </c>
      <c r="E61" s="443">
        <v>12</v>
      </c>
      <c r="F61" s="457" t="s">
        <v>137</v>
      </c>
      <c r="G61" s="2" t="s">
        <v>1</v>
      </c>
      <c r="H61" s="99">
        <v>3</v>
      </c>
      <c r="I61" s="99">
        <v>3</v>
      </c>
      <c r="J61" s="99">
        <v>3</v>
      </c>
      <c r="K61" s="99">
        <v>3</v>
      </c>
      <c r="L61" s="99">
        <f t="shared" si="0"/>
        <v>12</v>
      </c>
      <c r="M61" s="29"/>
      <c r="N61" s="468"/>
      <c r="O61" s="426"/>
      <c r="P61" s="426"/>
      <c r="Q61" s="426"/>
      <c r="R61" s="426" t="s">
        <v>433</v>
      </c>
    </row>
    <row r="62" spans="1:18" ht="25.5" customHeight="1" x14ac:dyDescent="0.25">
      <c r="A62" s="433"/>
      <c r="B62" s="438"/>
      <c r="C62" s="451"/>
      <c r="D62" s="453"/>
      <c r="E62" s="454"/>
      <c r="F62" s="458"/>
      <c r="G62" s="3" t="s">
        <v>2</v>
      </c>
      <c r="H62" s="263">
        <v>3</v>
      </c>
      <c r="I62" s="194">
        <v>3.2</v>
      </c>
      <c r="J62" s="102">
        <v>3</v>
      </c>
      <c r="K62" s="251">
        <v>3</v>
      </c>
      <c r="L62" s="104">
        <f t="shared" si="0"/>
        <v>12.2</v>
      </c>
      <c r="M62" s="6"/>
      <c r="N62" s="468"/>
      <c r="O62" s="427"/>
      <c r="P62" s="427"/>
      <c r="Q62" s="427"/>
      <c r="R62" s="427"/>
    </row>
    <row r="63" spans="1:18" ht="15.75" x14ac:dyDescent="0.25">
      <c r="A63" s="433"/>
      <c r="B63" s="437" t="s">
        <v>38</v>
      </c>
      <c r="C63" s="439" t="s">
        <v>187</v>
      </c>
      <c r="D63" s="455" t="s">
        <v>177</v>
      </c>
      <c r="E63" s="443">
        <v>220</v>
      </c>
      <c r="F63" s="443" t="s">
        <v>137</v>
      </c>
      <c r="G63" s="2" t="s">
        <v>1</v>
      </c>
      <c r="H63" s="99">
        <v>55</v>
      </c>
      <c r="I63" s="99">
        <v>55</v>
      </c>
      <c r="J63" s="99">
        <v>55</v>
      </c>
      <c r="K63" s="99">
        <v>55</v>
      </c>
      <c r="L63" s="99">
        <f t="shared" si="0"/>
        <v>220</v>
      </c>
      <c r="M63" s="29"/>
      <c r="N63" s="468"/>
      <c r="O63" s="428" t="s">
        <v>270</v>
      </c>
      <c r="P63" s="428" t="s">
        <v>331</v>
      </c>
      <c r="Q63" s="428" t="s">
        <v>414</v>
      </c>
      <c r="R63" s="428" t="s">
        <v>453</v>
      </c>
    </row>
    <row r="64" spans="1:18" ht="33" customHeight="1" thickBot="1" x14ac:dyDescent="0.3">
      <c r="A64" s="433"/>
      <c r="B64" s="438"/>
      <c r="C64" s="440"/>
      <c r="D64" s="456"/>
      <c r="E64" s="444"/>
      <c r="F64" s="445"/>
      <c r="G64" s="3" t="s">
        <v>2</v>
      </c>
      <c r="H64" s="263">
        <v>52</v>
      </c>
      <c r="I64" s="194">
        <v>55</v>
      </c>
      <c r="J64" s="263">
        <v>58</v>
      </c>
      <c r="K64" s="240">
        <v>45</v>
      </c>
      <c r="L64" s="263">
        <f t="shared" si="0"/>
        <v>210</v>
      </c>
      <c r="M64" s="32"/>
      <c r="N64" s="468"/>
      <c r="O64" s="429"/>
      <c r="P64" s="429"/>
      <c r="Q64" s="429"/>
      <c r="R64" s="429"/>
    </row>
    <row r="65" spans="1:18" ht="21.95" customHeight="1" x14ac:dyDescent="0.25">
      <c r="A65" s="433"/>
      <c r="B65" s="463" t="s">
        <v>190</v>
      </c>
      <c r="C65" s="464" t="s">
        <v>189</v>
      </c>
      <c r="D65" s="455" t="s">
        <v>192</v>
      </c>
      <c r="E65" s="466">
        <v>140</v>
      </c>
      <c r="F65" s="467" t="s">
        <v>137</v>
      </c>
      <c r="G65" s="2" t="s">
        <v>1</v>
      </c>
      <c r="H65" s="99">
        <v>35</v>
      </c>
      <c r="I65" s="99">
        <v>35</v>
      </c>
      <c r="J65" s="99">
        <v>35</v>
      </c>
      <c r="K65" s="99">
        <v>35</v>
      </c>
      <c r="L65" s="99">
        <f t="shared" si="0"/>
        <v>140</v>
      </c>
      <c r="M65" s="33"/>
      <c r="N65" s="468"/>
      <c r="O65" s="414" t="s">
        <v>271</v>
      </c>
      <c r="P65" s="414" t="s">
        <v>332</v>
      </c>
      <c r="Q65" s="414" t="s">
        <v>415</v>
      </c>
      <c r="R65" s="428" t="s">
        <v>454</v>
      </c>
    </row>
    <row r="66" spans="1:18" ht="26.25" customHeight="1" thickBot="1" x14ac:dyDescent="0.3">
      <c r="A66" s="433"/>
      <c r="B66" s="350"/>
      <c r="C66" s="310"/>
      <c r="D66" s="456"/>
      <c r="E66" s="454"/>
      <c r="F66" s="458"/>
      <c r="G66" s="3" t="s">
        <v>2</v>
      </c>
      <c r="H66" s="102">
        <v>21</v>
      </c>
      <c r="I66" s="196">
        <v>21</v>
      </c>
      <c r="J66" s="102">
        <v>13</v>
      </c>
      <c r="K66" s="251">
        <v>9</v>
      </c>
      <c r="L66" s="104">
        <f t="shared" si="0"/>
        <v>64</v>
      </c>
      <c r="M66" s="6"/>
      <c r="N66" s="468"/>
      <c r="O66" s="415"/>
      <c r="P66" s="415"/>
      <c r="Q66" s="415"/>
      <c r="R66" s="429"/>
    </row>
    <row r="67" spans="1:18" ht="21.95" customHeight="1" x14ac:dyDescent="0.25">
      <c r="A67" s="433"/>
      <c r="B67" s="437" t="s">
        <v>35</v>
      </c>
      <c r="C67" s="439" t="s">
        <v>191</v>
      </c>
      <c r="D67" s="455" t="s">
        <v>3</v>
      </c>
      <c r="E67" s="443">
        <v>4</v>
      </c>
      <c r="F67" s="457" t="s">
        <v>137</v>
      </c>
      <c r="G67" s="2" t="s">
        <v>1</v>
      </c>
      <c r="H67" s="99">
        <v>1</v>
      </c>
      <c r="I67" s="99">
        <v>1</v>
      </c>
      <c r="J67" s="99">
        <v>1</v>
      </c>
      <c r="K67" s="99">
        <v>1</v>
      </c>
      <c r="L67" s="99">
        <f t="shared" si="0"/>
        <v>4</v>
      </c>
      <c r="M67" s="29"/>
      <c r="N67" s="468"/>
      <c r="O67" s="408"/>
      <c r="P67" s="408"/>
      <c r="Q67" s="408"/>
      <c r="R67" s="408" t="s">
        <v>433</v>
      </c>
    </row>
    <row r="68" spans="1:18" ht="21.75" customHeight="1" x14ac:dyDescent="0.25">
      <c r="A68" s="433"/>
      <c r="B68" s="438"/>
      <c r="C68" s="451"/>
      <c r="D68" s="470"/>
      <c r="E68" s="454"/>
      <c r="F68" s="458"/>
      <c r="G68" s="3" t="s">
        <v>2</v>
      </c>
      <c r="H68" s="174">
        <v>1</v>
      </c>
      <c r="I68" s="197">
        <v>1</v>
      </c>
      <c r="J68" s="102">
        <v>1</v>
      </c>
      <c r="K68" s="251">
        <v>1</v>
      </c>
      <c r="L68" s="104">
        <f t="shared" si="0"/>
        <v>4</v>
      </c>
      <c r="M68" s="6"/>
      <c r="N68" s="468"/>
      <c r="O68" s="409"/>
      <c r="P68" s="409"/>
      <c r="Q68" s="409"/>
      <c r="R68" s="409"/>
    </row>
    <row r="69" spans="1:18" ht="21.95" customHeight="1" x14ac:dyDescent="0.25">
      <c r="A69" s="433"/>
      <c r="B69" s="437" t="s">
        <v>38</v>
      </c>
      <c r="C69" s="439" t="s">
        <v>193</v>
      </c>
      <c r="D69" s="455" t="s">
        <v>194</v>
      </c>
      <c r="E69" s="443">
        <v>140</v>
      </c>
      <c r="F69" s="443" t="s">
        <v>137</v>
      </c>
      <c r="G69" s="2" t="s">
        <v>1</v>
      </c>
      <c r="H69" s="99">
        <v>35</v>
      </c>
      <c r="I69" s="99">
        <v>35</v>
      </c>
      <c r="J69" s="99">
        <v>35</v>
      </c>
      <c r="K69" s="99">
        <v>35</v>
      </c>
      <c r="L69" s="99">
        <f t="shared" si="0"/>
        <v>140</v>
      </c>
      <c r="M69" s="29"/>
      <c r="N69" s="468"/>
      <c r="O69" s="428" t="s">
        <v>271</v>
      </c>
      <c r="P69" s="428" t="s">
        <v>332</v>
      </c>
      <c r="Q69" s="428" t="s">
        <v>416</v>
      </c>
      <c r="R69" s="428" t="s">
        <v>454</v>
      </c>
    </row>
    <row r="70" spans="1:18" ht="27" customHeight="1" thickBot="1" x14ac:dyDescent="0.3">
      <c r="A70" s="434"/>
      <c r="B70" s="438"/>
      <c r="C70" s="440"/>
      <c r="D70" s="456"/>
      <c r="E70" s="444"/>
      <c r="F70" s="444"/>
      <c r="G70" s="3" t="s">
        <v>2</v>
      </c>
      <c r="H70" s="263">
        <v>21</v>
      </c>
      <c r="I70" s="194">
        <v>21</v>
      </c>
      <c r="J70" s="263">
        <v>13</v>
      </c>
      <c r="K70" s="240">
        <v>9</v>
      </c>
      <c r="L70" s="263">
        <f t="shared" si="0"/>
        <v>64</v>
      </c>
      <c r="M70" s="32"/>
      <c r="N70" s="469"/>
      <c r="O70" s="429"/>
      <c r="P70" s="429"/>
      <c r="Q70" s="429"/>
      <c r="R70" s="429"/>
    </row>
    <row r="71" spans="1:18" ht="21.95" customHeight="1" x14ac:dyDescent="0.25">
      <c r="A71" s="435" t="s">
        <v>225</v>
      </c>
      <c r="B71" s="463" t="s">
        <v>196</v>
      </c>
      <c r="C71" s="464" t="s">
        <v>195</v>
      </c>
      <c r="D71" s="465" t="s">
        <v>4</v>
      </c>
      <c r="E71" s="466">
        <v>100</v>
      </c>
      <c r="F71" s="467" t="s">
        <v>137</v>
      </c>
      <c r="G71" s="2" t="s">
        <v>1</v>
      </c>
      <c r="H71" s="99">
        <v>100</v>
      </c>
      <c r="I71" s="99">
        <v>100</v>
      </c>
      <c r="J71" s="99">
        <v>100</v>
      </c>
      <c r="K71" s="99">
        <v>100</v>
      </c>
      <c r="L71" s="99">
        <v>100</v>
      </c>
      <c r="M71" s="33"/>
      <c r="N71" s="448" t="s">
        <v>235</v>
      </c>
      <c r="O71" s="430" t="s">
        <v>275</v>
      </c>
      <c r="P71" s="430" t="s">
        <v>333</v>
      </c>
      <c r="Q71" s="430" t="s">
        <v>390</v>
      </c>
      <c r="R71" s="430" t="s">
        <v>390</v>
      </c>
    </row>
    <row r="72" spans="1:18" ht="36" customHeight="1" x14ac:dyDescent="0.25">
      <c r="A72" s="433"/>
      <c r="B72" s="350"/>
      <c r="C72" s="310"/>
      <c r="D72" s="453"/>
      <c r="E72" s="454"/>
      <c r="F72" s="458"/>
      <c r="G72" s="3" t="s">
        <v>2</v>
      </c>
      <c r="H72" s="173">
        <v>93.54</v>
      </c>
      <c r="I72" s="173">
        <v>89.45</v>
      </c>
      <c r="J72" s="173">
        <v>94.4</v>
      </c>
      <c r="K72" s="254">
        <v>95.3</v>
      </c>
      <c r="L72" s="263">
        <f t="shared" si="0"/>
        <v>372.69</v>
      </c>
      <c r="M72" s="34"/>
      <c r="N72" s="449"/>
      <c r="O72" s="431"/>
      <c r="P72" s="431"/>
      <c r="Q72" s="431"/>
      <c r="R72" s="431"/>
    </row>
    <row r="73" spans="1:18" ht="26.25" customHeight="1" x14ac:dyDescent="0.25">
      <c r="A73" s="433"/>
      <c r="B73" s="437" t="s">
        <v>35</v>
      </c>
      <c r="C73" s="439" t="s">
        <v>197</v>
      </c>
      <c r="D73" s="452" t="s">
        <v>11</v>
      </c>
      <c r="E73" s="443">
        <v>400</v>
      </c>
      <c r="F73" s="457" t="s">
        <v>137</v>
      </c>
      <c r="G73" s="2" t="s">
        <v>1</v>
      </c>
      <c r="H73" s="99">
        <v>100</v>
      </c>
      <c r="I73" s="99">
        <v>100</v>
      </c>
      <c r="J73" s="99">
        <v>100</v>
      </c>
      <c r="K73" s="99">
        <v>100</v>
      </c>
      <c r="L73" s="99">
        <f t="shared" si="0"/>
        <v>400</v>
      </c>
      <c r="M73" s="28"/>
      <c r="N73" s="449"/>
      <c r="O73" s="414" t="s">
        <v>277</v>
      </c>
      <c r="P73" s="414" t="s">
        <v>334</v>
      </c>
      <c r="Q73" s="414" t="s">
        <v>391</v>
      </c>
      <c r="R73" s="414" t="s">
        <v>391</v>
      </c>
    </row>
    <row r="74" spans="1:18" ht="31.5" customHeight="1" thickBot="1" x14ac:dyDescent="0.3">
      <c r="A74" s="433"/>
      <c r="B74" s="450"/>
      <c r="C74" s="451"/>
      <c r="D74" s="453"/>
      <c r="E74" s="454"/>
      <c r="F74" s="458"/>
      <c r="G74" s="3" t="s">
        <v>2</v>
      </c>
      <c r="H74" s="263">
        <v>129</v>
      </c>
      <c r="I74" s="263">
        <v>120</v>
      </c>
      <c r="J74" s="104">
        <v>170</v>
      </c>
      <c r="K74" s="251">
        <v>129</v>
      </c>
      <c r="L74" s="104">
        <f t="shared" si="0"/>
        <v>548</v>
      </c>
      <c r="M74" s="6"/>
      <c r="N74" s="449"/>
      <c r="O74" s="415"/>
      <c r="P74" s="415"/>
      <c r="Q74" s="415"/>
      <c r="R74" s="415"/>
    </row>
    <row r="75" spans="1:18" ht="21.95" customHeight="1" x14ac:dyDescent="0.25">
      <c r="A75" s="433"/>
      <c r="B75" s="459" t="s">
        <v>38</v>
      </c>
      <c r="C75" s="461" t="s">
        <v>198</v>
      </c>
      <c r="D75" s="455" t="s">
        <v>11</v>
      </c>
      <c r="E75" s="443">
        <v>320</v>
      </c>
      <c r="F75" s="457" t="s">
        <v>137</v>
      </c>
      <c r="G75" s="2" t="s">
        <v>1</v>
      </c>
      <c r="H75" s="99">
        <v>80</v>
      </c>
      <c r="I75" s="99">
        <v>80</v>
      </c>
      <c r="J75" s="99">
        <v>80</v>
      </c>
      <c r="K75" s="99">
        <v>80</v>
      </c>
      <c r="L75" s="99">
        <f t="shared" si="0"/>
        <v>320</v>
      </c>
      <c r="M75" s="28"/>
      <c r="N75" s="449"/>
      <c r="O75" s="414" t="s">
        <v>276</v>
      </c>
      <c r="P75" s="414" t="s">
        <v>334</v>
      </c>
      <c r="Q75" s="414" t="s">
        <v>392</v>
      </c>
      <c r="R75" s="414" t="s">
        <v>392</v>
      </c>
    </row>
    <row r="76" spans="1:18" ht="36.75" customHeight="1" thickBot="1" x14ac:dyDescent="0.3">
      <c r="A76" s="434"/>
      <c r="B76" s="460"/>
      <c r="C76" s="462"/>
      <c r="D76" s="456"/>
      <c r="E76" s="444"/>
      <c r="F76" s="445"/>
      <c r="G76" s="3" t="s">
        <v>2</v>
      </c>
      <c r="H76" s="263">
        <v>88</v>
      </c>
      <c r="I76" s="263">
        <v>98</v>
      </c>
      <c r="J76" s="104">
        <v>78</v>
      </c>
      <c r="K76" s="251">
        <v>89</v>
      </c>
      <c r="L76" s="104">
        <f t="shared" si="0"/>
        <v>353</v>
      </c>
      <c r="M76" s="6"/>
      <c r="N76" s="449"/>
      <c r="O76" s="415"/>
      <c r="P76" s="415"/>
      <c r="Q76" s="415"/>
      <c r="R76" s="415"/>
    </row>
    <row r="77" spans="1:18" x14ac:dyDescent="0.25">
      <c r="N77" s="39"/>
    </row>
    <row r="78" spans="1:18" ht="15.75" x14ac:dyDescent="0.25">
      <c r="B78" s="108">
        <v>9</v>
      </c>
      <c r="C78" s="40" t="s">
        <v>50</v>
      </c>
      <c r="D78" s="223"/>
      <c r="G78" s="152"/>
      <c r="H78" s="107"/>
    </row>
    <row r="79" spans="1:18" ht="15.75" x14ac:dyDescent="0.25">
      <c r="B79" s="108">
        <v>26</v>
      </c>
      <c r="C79" s="40" t="s">
        <v>52</v>
      </c>
      <c r="D79" s="223"/>
      <c r="G79" s="153"/>
      <c r="H79" s="107"/>
    </row>
    <row r="80" spans="1:18" x14ac:dyDescent="0.25">
      <c r="G80" s="153"/>
      <c r="H80" s="107"/>
    </row>
    <row r="81" spans="3:8" x14ac:dyDescent="0.25">
      <c r="G81" s="153"/>
      <c r="H81" s="107"/>
    </row>
    <row r="82" spans="3:8" x14ac:dyDescent="0.25">
      <c r="C82" s="19"/>
      <c r="H82" s="107"/>
    </row>
  </sheetData>
  <autoFilter ref="B6:N76"/>
  <mergeCells count="350">
    <mergeCell ref="B55:B56"/>
    <mergeCell ref="B11:B12"/>
    <mergeCell ref="P75:P76"/>
    <mergeCell ref="P49:P50"/>
    <mergeCell ref="P51:P52"/>
    <mergeCell ref="P55:P56"/>
    <mergeCell ref="P57:P58"/>
    <mergeCell ref="P59:P60"/>
    <mergeCell ref="P63:P64"/>
    <mergeCell ref="P65:P66"/>
    <mergeCell ref="P69:P70"/>
    <mergeCell ref="P71:P72"/>
    <mergeCell ref="P73:P74"/>
    <mergeCell ref="P53:P54"/>
    <mergeCell ref="P61:P62"/>
    <mergeCell ref="P67:P68"/>
    <mergeCell ref="B53:B54"/>
    <mergeCell ref="C53:C54"/>
    <mergeCell ref="D53:D54"/>
    <mergeCell ref="E53:E54"/>
    <mergeCell ref="F53:F54"/>
    <mergeCell ref="B45:B46"/>
    <mergeCell ref="C45:C46"/>
    <mergeCell ref="D45:D46"/>
    <mergeCell ref="F47:F48"/>
    <mergeCell ref="C1:N1"/>
    <mergeCell ref="C2:N2"/>
    <mergeCell ref="C3:N3"/>
    <mergeCell ref="B7:B8"/>
    <mergeCell ref="C7:C8"/>
    <mergeCell ref="D7:D8"/>
    <mergeCell ref="E7:E8"/>
    <mergeCell ref="F7:F8"/>
    <mergeCell ref="B9:B10"/>
    <mergeCell ref="C9:C10"/>
    <mergeCell ref="E9:E10"/>
    <mergeCell ref="F9:F10"/>
    <mergeCell ref="C11:C12"/>
    <mergeCell ref="E11:E12"/>
    <mergeCell ref="F11:F12"/>
    <mergeCell ref="D9:D10"/>
    <mergeCell ref="D11:D12"/>
    <mergeCell ref="B17:B18"/>
    <mergeCell ref="C17:C18"/>
    <mergeCell ref="D17:D18"/>
    <mergeCell ref="E17:E18"/>
    <mergeCell ref="F17:F18"/>
    <mergeCell ref="B13:B14"/>
    <mergeCell ref="C13:C14"/>
    <mergeCell ref="E13:E14"/>
    <mergeCell ref="F13:F14"/>
    <mergeCell ref="B15:B16"/>
    <mergeCell ref="C15:C16"/>
    <mergeCell ref="E15:E16"/>
    <mergeCell ref="F15:F16"/>
    <mergeCell ref="D13:D14"/>
    <mergeCell ref="D15:D16"/>
    <mergeCell ref="D19:D20"/>
    <mergeCell ref="E19:E20"/>
    <mergeCell ref="F19:F20"/>
    <mergeCell ref="B31:B32"/>
    <mergeCell ref="C31:C32"/>
    <mergeCell ref="D31:D32"/>
    <mergeCell ref="E31:E32"/>
    <mergeCell ref="F31:F32"/>
    <mergeCell ref="F23:F24"/>
    <mergeCell ref="B25:B26"/>
    <mergeCell ref="C25:C26"/>
    <mergeCell ref="D25:D26"/>
    <mergeCell ref="E25:E26"/>
    <mergeCell ref="F25:F26"/>
    <mergeCell ref="B19:B20"/>
    <mergeCell ref="C19:C20"/>
    <mergeCell ref="B33:B34"/>
    <mergeCell ref="C33:C34"/>
    <mergeCell ref="D33:D34"/>
    <mergeCell ref="B29:B30"/>
    <mergeCell ref="C29:C30"/>
    <mergeCell ref="D29:D30"/>
    <mergeCell ref="E29:E30"/>
    <mergeCell ref="F29:F30"/>
    <mergeCell ref="C21:C22"/>
    <mergeCell ref="D21:D22"/>
    <mergeCell ref="E21:E22"/>
    <mergeCell ref="F21:F22"/>
    <mergeCell ref="E33:E34"/>
    <mergeCell ref="F33:F34"/>
    <mergeCell ref="B21:B22"/>
    <mergeCell ref="B27:B28"/>
    <mergeCell ref="C27:C28"/>
    <mergeCell ref="D27:D28"/>
    <mergeCell ref="E27:E28"/>
    <mergeCell ref="F27:F28"/>
    <mergeCell ref="B23:B24"/>
    <mergeCell ref="C23:C24"/>
    <mergeCell ref="D23:D24"/>
    <mergeCell ref="E23:E24"/>
    <mergeCell ref="B35:B36"/>
    <mergeCell ref="C35:C36"/>
    <mergeCell ref="D35:D36"/>
    <mergeCell ref="E35:E36"/>
    <mergeCell ref="F35:F36"/>
    <mergeCell ref="B37:B38"/>
    <mergeCell ref="C37:C38"/>
    <mergeCell ref="D37:D38"/>
    <mergeCell ref="E37:E38"/>
    <mergeCell ref="F37:F38"/>
    <mergeCell ref="B43:B44"/>
    <mergeCell ref="C43:C44"/>
    <mergeCell ref="D43:D44"/>
    <mergeCell ref="E43:E44"/>
    <mergeCell ref="F43:F44"/>
    <mergeCell ref="B39:B40"/>
    <mergeCell ref="C39:C40"/>
    <mergeCell ref="D39:D40"/>
    <mergeCell ref="E39:E40"/>
    <mergeCell ref="F39:F40"/>
    <mergeCell ref="B41:B42"/>
    <mergeCell ref="C41:C42"/>
    <mergeCell ref="D41:D42"/>
    <mergeCell ref="E41:E42"/>
    <mergeCell ref="F41:F42"/>
    <mergeCell ref="D55:D56"/>
    <mergeCell ref="E55:E56"/>
    <mergeCell ref="F55:F56"/>
    <mergeCell ref="B57:B58"/>
    <mergeCell ref="C57:C58"/>
    <mergeCell ref="D57:D58"/>
    <mergeCell ref="E57:E58"/>
    <mergeCell ref="F57:F58"/>
    <mergeCell ref="B63:B64"/>
    <mergeCell ref="C63:C64"/>
    <mergeCell ref="D63:D64"/>
    <mergeCell ref="E63:E64"/>
    <mergeCell ref="F63:F64"/>
    <mergeCell ref="B61:B62"/>
    <mergeCell ref="C61:C62"/>
    <mergeCell ref="E61:E62"/>
    <mergeCell ref="F61:F62"/>
    <mergeCell ref="D61:D62"/>
    <mergeCell ref="B59:B60"/>
    <mergeCell ref="C59:C60"/>
    <mergeCell ref="D59:D60"/>
    <mergeCell ref="E59:E60"/>
    <mergeCell ref="F59:F60"/>
    <mergeCell ref="C55:C56"/>
    <mergeCell ref="N57:N70"/>
    <mergeCell ref="B67:B68"/>
    <mergeCell ref="C67:C68"/>
    <mergeCell ref="D67:D68"/>
    <mergeCell ref="E67:E68"/>
    <mergeCell ref="F67:F68"/>
    <mergeCell ref="B65:B66"/>
    <mergeCell ref="C65:C66"/>
    <mergeCell ref="D65:D66"/>
    <mergeCell ref="E65:E66"/>
    <mergeCell ref="F65:F66"/>
    <mergeCell ref="D73:D74"/>
    <mergeCell ref="E73:E74"/>
    <mergeCell ref="B69:B70"/>
    <mergeCell ref="C69:C70"/>
    <mergeCell ref="D69:D70"/>
    <mergeCell ref="E69:E70"/>
    <mergeCell ref="F69:F70"/>
    <mergeCell ref="F73:F74"/>
    <mergeCell ref="B75:B76"/>
    <mergeCell ref="C75:C76"/>
    <mergeCell ref="D75:D76"/>
    <mergeCell ref="E75:E76"/>
    <mergeCell ref="F75:F76"/>
    <mergeCell ref="B71:B72"/>
    <mergeCell ref="C71:C72"/>
    <mergeCell ref="D71:D72"/>
    <mergeCell ref="E71:E72"/>
    <mergeCell ref="F71:F72"/>
    <mergeCell ref="A17:A70"/>
    <mergeCell ref="A71:A76"/>
    <mergeCell ref="A7:A16"/>
    <mergeCell ref="C4:N4"/>
    <mergeCell ref="C5:N5"/>
    <mergeCell ref="B51:B52"/>
    <mergeCell ref="C51:C52"/>
    <mergeCell ref="D51:D52"/>
    <mergeCell ref="E51:E52"/>
    <mergeCell ref="F51:F52"/>
    <mergeCell ref="B49:B50"/>
    <mergeCell ref="C49:C50"/>
    <mergeCell ref="D49:D50"/>
    <mergeCell ref="E49:E50"/>
    <mergeCell ref="F49:F50"/>
    <mergeCell ref="E45:E46"/>
    <mergeCell ref="F45:F46"/>
    <mergeCell ref="B47:B48"/>
    <mergeCell ref="C47:C48"/>
    <mergeCell ref="D47:D48"/>
    <mergeCell ref="E47:E48"/>
    <mergeCell ref="N71:N76"/>
    <mergeCell ref="B73:B74"/>
    <mergeCell ref="C73:C74"/>
    <mergeCell ref="O49:O50"/>
    <mergeCell ref="O75:O76"/>
    <mergeCell ref="O73:O74"/>
    <mergeCell ref="O69:O70"/>
    <mergeCell ref="O65:O66"/>
    <mergeCell ref="O63:O64"/>
    <mergeCell ref="O59:O60"/>
    <mergeCell ref="O57:O58"/>
    <mergeCell ref="O55:O56"/>
    <mergeCell ref="O51:O52"/>
    <mergeCell ref="O71:O72"/>
    <mergeCell ref="O53:O54"/>
    <mergeCell ref="O61:O62"/>
    <mergeCell ref="O67:O68"/>
    <mergeCell ref="Q73:Q74"/>
    <mergeCell ref="Q75:Q76"/>
    <mergeCell ref="Q49:Q50"/>
    <mergeCell ref="Q51:Q52"/>
    <mergeCell ref="Q55:Q56"/>
    <mergeCell ref="Q57:Q58"/>
    <mergeCell ref="Q59:Q60"/>
    <mergeCell ref="Q63:Q64"/>
    <mergeCell ref="Q65:Q66"/>
    <mergeCell ref="Q69:Q70"/>
    <mergeCell ref="Q71:Q72"/>
    <mergeCell ref="Q53:Q54"/>
    <mergeCell ref="Q61:Q62"/>
    <mergeCell ref="Q67:Q68"/>
    <mergeCell ref="R49:R50"/>
    <mergeCell ref="R51:R52"/>
    <mergeCell ref="R55:R56"/>
    <mergeCell ref="R57:R58"/>
    <mergeCell ref="R59:R60"/>
    <mergeCell ref="R63:R64"/>
    <mergeCell ref="R65:R66"/>
    <mergeCell ref="R69:R70"/>
    <mergeCell ref="R71:R72"/>
    <mergeCell ref="R73:R74"/>
    <mergeCell ref="R75:R76"/>
    <mergeCell ref="R7:R8"/>
    <mergeCell ref="R9:R10"/>
    <mergeCell ref="R11:R12"/>
    <mergeCell ref="R13:R14"/>
    <mergeCell ref="R15:R16"/>
    <mergeCell ref="R17:R18"/>
    <mergeCell ref="R19:R20"/>
    <mergeCell ref="R21:R22"/>
    <mergeCell ref="R23:R24"/>
    <mergeCell ref="R27:R28"/>
    <mergeCell ref="R25:R26"/>
    <mergeCell ref="R29:R30"/>
    <mergeCell ref="R31:R32"/>
    <mergeCell ref="R33:R34"/>
    <mergeCell ref="R39:R40"/>
    <mergeCell ref="R41:R42"/>
    <mergeCell ref="R43:R44"/>
    <mergeCell ref="R45:R46"/>
    <mergeCell ref="R47:R48"/>
    <mergeCell ref="R53:R54"/>
    <mergeCell ref="R61:R62"/>
    <mergeCell ref="R67:R68"/>
    <mergeCell ref="O7:O8"/>
    <mergeCell ref="P7:P8"/>
    <mergeCell ref="Q7:Q8"/>
    <mergeCell ref="Q9:Q10"/>
    <mergeCell ref="P9:P10"/>
    <mergeCell ref="O9:O10"/>
    <mergeCell ref="N7:N8"/>
    <mergeCell ref="N9:N10"/>
    <mergeCell ref="N11:N12"/>
    <mergeCell ref="N13:N14"/>
    <mergeCell ref="N15:N16"/>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Q11:Q12"/>
    <mergeCell ref="P11:P12"/>
    <mergeCell ref="O11:O12"/>
    <mergeCell ref="Q13:Q14"/>
    <mergeCell ref="P13:P14"/>
    <mergeCell ref="O13:O14"/>
    <mergeCell ref="Q15:Q16"/>
    <mergeCell ref="P15:P16"/>
    <mergeCell ref="O15:O16"/>
    <mergeCell ref="Q17:Q18"/>
    <mergeCell ref="P17:P18"/>
    <mergeCell ref="O17:O18"/>
    <mergeCell ref="Q19:Q20"/>
    <mergeCell ref="P19:P20"/>
    <mergeCell ref="O19:O20"/>
    <mergeCell ref="Q21:Q22"/>
    <mergeCell ref="P21:P22"/>
    <mergeCell ref="O21:O22"/>
    <mergeCell ref="Q23:Q24"/>
    <mergeCell ref="P23:P24"/>
    <mergeCell ref="O23:O24"/>
    <mergeCell ref="O25:O26"/>
    <mergeCell ref="P25:P26"/>
    <mergeCell ref="Q25:Q26"/>
    <mergeCell ref="Q27:Q28"/>
    <mergeCell ref="P27:P28"/>
    <mergeCell ref="O27:O28"/>
    <mergeCell ref="Q29:Q30"/>
    <mergeCell ref="P29:P30"/>
    <mergeCell ref="O29:O30"/>
    <mergeCell ref="Q31:Q32"/>
    <mergeCell ref="P31:P32"/>
    <mergeCell ref="O31:O32"/>
    <mergeCell ref="Q33:Q34"/>
    <mergeCell ref="P33:P34"/>
    <mergeCell ref="O33:O34"/>
    <mergeCell ref="Q35:Q36"/>
    <mergeCell ref="P35:P36"/>
    <mergeCell ref="O35:O36"/>
    <mergeCell ref="R35:R36"/>
    <mergeCell ref="R37:R38"/>
    <mergeCell ref="Q37:Q38"/>
    <mergeCell ref="P37:P38"/>
    <mergeCell ref="O37:O38"/>
    <mergeCell ref="Q39:Q40"/>
    <mergeCell ref="P39:P40"/>
    <mergeCell ref="O39:O40"/>
    <mergeCell ref="Q41:Q42"/>
    <mergeCell ref="P41:P42"/>
    <mergeCell ref="O41:O42"/>
    <mergeCell ref="Q43:Q44"/>
    <mergeCell ref="P43:P44"/>
    <mergeCell ref="O43:O44"/>
    <mergeCell ref="Q45:Q46"/>
    <mergeCell ref="P45:P46"/>
    <mergeCell ref="O45:O46"/>
    <mergeCell ref="Q47:Q48"/>
    <mergeCell ref="P47:P48"/>
    <mergeCell ref="O47:O48"/>
  </mergeCells>
  <pageMargins left="0.70866141732283472" right="0.70866141732283472" top="0.74803149606299213" bottom="0.74803149606299213" header="0.31496062992125984" footer="0.31496062992125984"/>
  <pageSetup paperSize="5" scale="72" fitToHeight="0" orientation="landscape" r:id="rId1"/>
  <headerFooter>
    <oddFooter>&amp;L&amp;F</oddFooter>
  </headerFooter>
  <rowBreaks count="4" manualBreakCount="4">
    <brk id="24" max="16383" man="1"/>
    <brk id="38" max="11" man="1"/>
    <brk id="52" max="16383" man="1"/>
    <brk id="70"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6"/>
  <sheetViews>
    <sheetView zoomScale="78" zoomScaleNormal="78" workbookViewId="0">
      <pane xSplit="3" ySplit="6" topLeftCell="D7" activePane="bottomRight" state="frozen"/>
      <selection pane="topRight" activeCell="D1" sqref="D1"/>
      <selection pane="bottomLeft" activeCell="A7" sqref="A7"/>
      <selection pane="bottomRight" activeCell="A2" sqref="A2"/>
    </sheetView>
  </sheetViews>
  <sheetFormatPr baseColWidth="10" defaultRowHeight="15.75" x14ac:dyDescent="0.25"/>
  <cols>
    <col min="1" max="1" width="18.5703125" style="111" bestFit="1" customWidth="1"/>
    <col min="2" max="2" width="11.42578125" style="111" customWidth="1"/>
    <col min="3" max="3" width="64.28515625" style="35" customWidth="1"/>
    <col min="4" max="4" width="15.85546875" style="93" customWidth="1"/>
    <col min="5" max="5" width="9.28515625" style="94" customWidth="1"/>
    <col min="6" max="7" width="16.42578125" style="93" customWidth="1"/>
    <col min="8" max="8" width="10.140625" style="37" customWidth="1"/>
    <col min="9" max="9" width="10.140625" style="38" customWidth="1"/>
    <col min="10" max="10" width="10.140625" style="18" customWidth="1"/>
    <col min="11" max="11" width="10.140625" style="17" customWidth="1"/>
    <col min="12" max="12" width="10.140625" style="17" hidden="1" customWidth="1"/>
    <col min="13" max="13" width="13.42578125" style="19" hidden="1" customWidth="1"/>
    <col min="14" max="14" width="14.42578125" style="35" hidden="1" customWidth="1"/>
    <col min="15" max="18" width="59.42578125" style="19" hidden="1" customWidth="1"/>
    <col min="19" max="16384" width="11.42578125" style="35"/>
  </cols>
  <sheetData>
    <row r="1" spans="1:18" s="110" customFormat="1" x14ac:dyDescent="0.25">
      <c r="A1" s="111"/>
      <c r="B1" s="111"/>
      <c r="C1" s="311" t="s">
        <v>17</v>
      </c>
      <c r="D1" s="311"/>
      <c r="E1" s="311"/>
      <c r="F1" s="311"/>
      <c r="G1" s="311"/>
      <c r="H1" s="311"/>
      <c r="I1" s="311"/>
      <c r="J1" s="311"/>
      <c r="K1" s="311"/>
      <c r="L1" s="311"/>
      <c r="M1" s="311"/>
      <c r="N1" s="311"/>
      <c r="O1" s="149"/>
      <c r="P1" s="189"/>
      <c r="Q1" s="233"/>
      <c r="R1" s="243"/>
    </row>
    <row r="2" spans="1:18" s="110" customFormat="1" x14ac:dyDescent="0.25">
      <c r="A2" s="111"/>
      <c r="B2" s="111"/>
      <c r="C2" s="311" t="s">
        <v>18</v>
      </c>
      <c r="D2" s="311"/>
      <c r="E2" s="311"/>
      <c r="F2" s="311"/>
      <c r="G2" s="311"/>
      <c r="H2" s="311"/>
      <c r="I2" s="311"/>
      <c r="J2" s="311"/>
      <c r="K2" s="311"/>
      <c r="L2" s="311"/>
      <c r="M2" s="311"/>
      <c r="N2" s="311"/>
      <c r="O2" s="149"/>
      <c r="P2" s="189"/>
      <c r="Q2" s="233"/>
      <c r="R2" s="243"/>
    </row>
    <row r="3" spans="1:18" s="110" customFormat="1" x14ac:dyDescent="0.25">
      <c r="A3" s="111"/>
      <c r="B3" s="111"/>
      <c r="C3" s="311" t="s">
        <v>153</v>
      </c>
      <c r="D3" s="311"/>
      <c r="E3" s="311"/>
      <c r="F3" s="311"/>
      <c r="G3" s="311"/>
      <c r="H3" s="311"/>
      <c r="I3" s="311"/>
      <c r="J3" s="311"/>
      <c r="K3" s="311"/>
      <c r="L3" s="311"/>
      <c r="M3" s="311"/>
      <c r="N3" s="311"/>
      <c r="O3" s="149"/>
      <c r="P3" s="189"/>
      <c r="Q3" s="233"/>
      <c r="R3" s="243"/>
    </row>
    <row r="4" spans="1:18" s="109" customFormat="1" x14ac:dyDescent="0.25">
      <c r="A4" s="112"/>
      <c r="B4" s="112"/>
      <c r="C4" s="311" t="s">
        <v>199</v>
      </c>
      <c r="D4" s="311"/>
      <c r="E4" s="311"/>
      <c r="F4" s="311"/>
      <c r="G4" s="311"/>
      <c r="H4" s="311"/>
      <c r="I4" s="311"/>
      <c r="J4" s="311"/>
      <c r="K4" s="311"/>
      <c r="L4" s="311"/>
      <c r="M4" s="311"/>
      <c r="N4" s="311"/>
      <c r="O4" s="149"/>
      <c r="P4" s="189"/>
      <c r="Q4" s="233"/>
      <c r="R4" s="243"/>
    </row>
    <row r="5" spans="1:18" s="109" customFormat="1" ht="16.5" thickBot="1" x14ac:dyDescent="0.3">
      <c r="A5" s="112"/>
      <c r="B5" s="112"/>
      <c r="C5" s="311" t="s">
        <v>351</v>
      </c>
      <c r="D5" s="311"/>
      <c r="E5" s="311"/>
      <c r="F5" s="311"/>
      <c r="G5" s="311"/>
      <c r="H5" s="311"/>
      <c r="I5" s="311"/>
      <c r="J5" s="311"/>
      <c r="K5" s="311"/>
      <c r="L5" s="311"/>
      <c r="M5" s="311"/>
      <c r="N5" s="311"/>
      <c r="O5" s="149"/>
      <c r="P5" s="189"/>
      <c r="Q5" s="233"/>
      <c r="R5" s="243"/>
    </row>
    <row r="6" spans="1:18" ht="39.950000000000003" customHeight="1" x14ac:dyDescent="0.25">
      <c r="A6" s="177" t="s">
        <v>221</v>
      </c>
      <c r="B6" s="90" t="s">
        <v>19</v>
      </c>
      <c r="C6" s="178" t="s">
        <v>20</v>
      </c>
      <c r="D6" s="179" t="s">
        <v>21</v>
      </c>
      <c r="E6" s="180" t="s">
        <v>22</v>
      </c>
      <c r="F6" s="179" t="s">
        <v>136</v>
      </c>
      <c r="G6" s="181"/>
      <c r="H6" s="182" t="s">
        <v>24</v>
      </c>
      <c r="I6" s="183" t="s">
        <v>25</v>
      </c>
      <c r="J6" s="182" t="s">
        <v>26</v>
      </c>
      <c r="K6" s="182" t="s">
        <v>27</v>
      </c>
      <c r="L6" s="182" t="s">
        <v>28</v>
      </c>
      <c r="M6" s="120" t="s">
        <v>29</v>
      </c>
      <c r="N6" s="184" t="s">
        <v>30</v>
      </c>
      <c r="O6" s="185" t="s">
        <v>242</v>
      </c>
      <c r="P6" s="185" t="s">
        <v>286</v>
      </c>
      <c r="Q6" s="185" t="s">
        <v>418</v>
      </c>
      <c r="R6" s="185" t="s">
        <v>419</v>
      </c>
    </row>
    <row r="7" spans="1:18" ht="38.25" customHeight="1" x14ac:dyDescent="0.25">
      <c r="A7" s="524" t="s">
        <v>223</v>
      </c>
      <c r="B7" s="536" t="s">
        <v>203</v>
      </c>
      <c r="C7" s="310" t="s">
        <v>202</v>
      </c>
      <c r="D7" s="537" t="s">
        <v>206</v>
      </c>
      <c r="E7" s="541">
        <v>7250</v>
      </c>
      <c r="F7" s="545" t="s">
        <v>137</v>
      </c>
      <c r="G7" s="113" t="s">
        <v>1</v>
      </c>
      <c r="H7" s="11">
        <v>1900</v>
      </c>
      <c r="I7" s="12">
        <v>1850</v>
      </c>
      <c r="J7" s="11">
        <v>2000</v>
      </c>
      <c r="K7" s="11">
        <v>1500</v>
      </c>
      <c r="L7" s="11">
        <f>SUM(H7:K7)</f>
        <v>7250</v>
      </c>
      <c r="M7" s="20"/>
      <c r="N7" s="544" t="s">
        <v>237</v>
      </c>
      <c r="O7" s="520" t="s">
        <v>238</v>
      </c>
      <c r="P7" s="520" t="s">
        <v>285</v>
      </c>
      <c r="Q7" s="520" t="s">
        <v>285</v>
      </c>
      <c r="R7" s="520" t="s">
        <v>420</v>
      </c>
    </row>
    <row r="8" spans="1:18" ht="44.25" customHeight="1" x14ac:dyDescent="0.25">
      <c r="A8" s="525"/>
      <c r="B8" s="536"/>
      <c r="C8" s="310"/>
      <c r="D8" s="538"/>
      <c r="E8" s="539"/>
      <c r="F8" s="546"/>
      <c r="G8" s="114" t="s">
        <v>2</v>
      </c>
      <c r="H8" s="13">
        <v>2035</v>
      </c>
      <c r="I8" s="14">
        <v>2000</v>
      </c>
      <c r="J8" s="13">
        <v>2420</v>
      </c>
      <c r="K8" s="255">
        <v>1439</v>
      </c>
      <c r="L8" s="13">
        <f>SUM(H8:K8)</f>
        <v>7894</v>
      </c>
      <c r="M8" s="21"/>
      <c r="N8" s="542"/>
      <c r="O8" s="521"/>
      <c r="P8" s="521" t="s">
        <v>285</v>
      </c>
      <c r="Q8" s="521" t="s">
        <v>285</v>
      </c>
      <c r="R8" s="521" t="s">
        <v>420</v>
      </c>
    </row>
    <row r="9" spans="1:18" ht="23.25" customHeight="1" x14ac:dyDescent="0.25">
      <c r="A9" s="525"/>
      <c r="B9" s="530" t="s">
        <v>35</v>
      </c>
      <c r="C9" s="320" t="s">
        <v>204</v>
      </c>
      <c r="D9" s="531" t="s">
        <v>12</v>
      </c>
      <c r="E9" s="539">
        <v>1</v>
      </c>
      <c r="F9" s="540" t="s">
        <v>205</v>
      </c>
      <c r="G9" s="113" t="s">
        <v>1</v>
      </c>
      <c r="H9" s="175">
        <v>1</v>
      </c>
      <c r="I9" s="23"/>
      <c r="J9" s="23"/>
      <c r="K9" s="23"/>
      <c r="L9" s="23">
        <f>SUM(H9:K9)</f>
        <v>1</v>
      </c>
      <c r="M9" s="26"/>
      <c r="N9" s="542"/>
      <c r="O9" s="516" t="s">
        <v>239</v>
      </c>
      <c r="P9" s="518"/>
      <c r="Q9" s="518"/>
      <c r="R9" s="522"/>
    </row>
    <row r="10" spans="1:18" ht="24.75" customHeight="1" x14ac:dyDescent="0.25">
      <c r="A10" s="525"/>
      <c r="B10" s="530"/>
      <c r="C10" s="320"/>
      <c r="D10" s="531"/>
      <c r="E10" s="539"/>
      <c r="F10" s="540"/>
      <c r="G10" s="114" t="s">
        <v>2</v>
      </c>
      <c r="H10" s="13">
        <v>1</v>
      </c>
      <c r="I10" s="144"/>
      <c r="J10" s="144"/>
      <c r="K10" s="144"/>
      <c r="L10" s="13">
        <f t="shared" ref="L10:L22" si="0">SUM(H10:K10)</f>
        <v>1</v>
      </c>
      <c r="M10" s="21"/>
      <c r="N10" s="542"/>
      <c r="O10" s="517"/>
      <c r="P10" s="519"/>
      <c r="Q10" s="519"/>
      <c r="R10" s="523"/>
    </row>
    <row r="11" spans="1:18" ht="35.25" customHeight="1" x14ac:dyDescent="0.25">
      <c r="A11" s="525"/>
      <c r="B11" s="530" t="s">
        <v>38</v>
      </c>
      <c r="C11" s="320" t="s">
        <v>207</v>
      </c>
      <c r="D11" s="538" t="s">
        <v>13</v>
      </c>
      <c r="E11" s="539">
        <v>300</v>
      </c>
      <c r="F11" s="540" t="s">
        <v>137</v>
      </c>
      <c r="G11" s="113" t="s">
        <v>1</v>
      </c>
      <c r="H11" s="175">
        <v>75</v>
      </c>
      <c r="I11" s="22">
        <v>75</v>
      </c>
      <c r="J11" s="22">
        <v>75</v>
      </c>
      <c r="K11" s="22">
        <v>75</v>
      </c>
      <c r="L11" s="22">
        <f t="shared" si="0"/>
        <v>300</v>
      </c>
      <c r="M11" s="25"/>
      <c r="N11" s="542"/>
      <c r="O11" s="520" t="s">
        <v>240</v>
      </c>
      <c r="P11" s="520" t="s">
        <v>287</v>
      </c>
      <c r="Q11" s="520" t="s">
        <v>285</v>
      </c>
      <c r="R11" s="520" t="s">
        <v>421</v>
      </c>
    </row>
    <row r="12" spans="1:18" ht="52.5" customHeight="1" x14ac:dyDescent="0.25">
      <c r="A12" s="525"/>
      <c r="B12" s="530"/>
      <c r="C12" s="320"/>
      <c r="D12" s="538"/>
      <c r="E12" s="539"/>
      <c r="F12" s="540"/>
      <c r="G12" s="115" t="s">
        <v>2</v>
      </c>
      <c r="H12" s="13">
        <v>117</v>
      </c>
      <c r="I12" s="14">
        <v>61</v>
      </c>
      <c r="J12" s="13">
        <v>122</v>
      </c>
      <c r="K12" s="255">
        <v>57</v>
      </c>
      <c r="L12" s="13">
        <f t="shared" si="0"/>
        <v>357</v>
      </c>
      <c r="M12" s="21"/>
      <c r="N12" s="542"/>
      <c r="O12" s="521" t="s">
        <v>240</v>
      </c>
      <c r="P12" s="521" t="s">
        <v>287</v>
      </c>
      <c r="Q12" s="521" t="s">
        <v>285</v>
      </c>
      <c r="R12" s="521" t="s">
        <v>421</v>
      </c>
    </row>
    <row r="13" spans="1:18" ht="28.5" customHeight="1" x14ac:dyDescent="0.25">
      <c r="A13" s="525"/>
      <c r="B13" s="536" t="s">
        <v>209</v>
      </c>
      <c r="C13" s="310" t="s">
        <v>208</v>
      </c>
      <c r="D13" s="537" t="s">
        <v>210</v>
      </c>
      <c r="E13" s="541">
        <v>135</v>
      </c>
      <c r="F13" s="540" t="s">
        <v>147</v>
      </c>
      <c r="G13" s="113" t="s">
        <v>1</v>
      </c>
      <c r="H13" s="175">
        <v>48</v>
      </c>
      <c r="I13" s="23"/>
      <c r="J13" s="23">
        <v>87</v>
      </c>
      <c r="K13" s="23"/>
      <c r="L13" s="23">
        <f t="shared" si="0"/>
        <v>135</v>
      </c>
      <c r="M13" s="26"/>
      <c r="N13" s="542"/>
      <c r="O13" s="520" t="s">
        <v>241</v>
      </c>
      <c r="P13" s="520"/>
      <c r="Q13" s="520" t="s">
        <v>285</v>
      </c>
      <c r="R13" s="520"/>
    </row>
    <row r="14" spans="1:18" ht="32.25" customHeight="1" x14ac:dyDescent="0.25">
      <c r="A14" s="525"/>
      <c r="B14" s="536"/>
      <c r="C14" s="310"/>
      <c r="D14" s="537"/>
      <c r="E14" s="541"/>
      <c r="F14" s="540"/>
      <c r="G14" s="114" t="s">
        <v>2</v>
      </c>
      <c r="H14" s="176">
        <v>51</v>
      </c>
      <c r="I14" s="144"/>
      <c r="J14" s="13">
        <v>98</v>
      </c>
      <c r="K14" s="144"/>
      <c r="L14" s="13">
        <f t="shared" si="0"/>
        <v>149</v>
      </c>
      <c r="M14" s="21"/>
      <c r="N14" s="542"/>
      <c r="O14" s="521" t="s">
        <v>241</v>
      </c>
      <c r="P14" s="521"/>
      <c r="Q14" s="521" t="s">
        <v>285</v>
      </c>
      <c r="R14" s="521"/>
    </row>
    <row r="15" spans="1:18" ht="22.5" customHeight="1" x14ac:dyDescent="0.25">
      <c r="A15" s="525"/>
      <c r="B15" s="530" t="s">
        <v>35</v>
      </c>
      <c r="C15" s="320" t="s">
        <v>211</v>
      </c>
      <c r="D15" s="534" t="s">
        <v>14</v>
      </c>
      <c r="E15" s="539">
        <v>2</v>
      </c>
      <c r="F15" s="540" t="s">
        <v>58</v>
      </c>
      <c r="G15" s="113" t="s">
        <v>1</v>
      </c>
      <c r="H15" s="27"/>
      <c r="I15" s="27"/>
      <c r="J15" s="27"/>
      <c r="K15" s="27">
        <v>2</v>
      </c>
      <c r="L15" s="27">
        <f t="shared" si="0"/>
        <v>2</v>
      </c>
      <c r="M15" s="27"/>
      <c r="N15" s="542"/>
      <c r="O15" s="516"/>
      <c r="P15" s="518"/>
      <c r="Q15" s="518"/>
      <c r="R15" s="520" t="s">
        <v>422</v>
      </c>
    </row>
    <row r="16" spans="1:18" ht="24" customHeight="1" x14ac:dyDescent="0.25">
      <c r="A16" s="525"/>
      <c r="B16" s="530"/>
      <c r="C16" s="320"/>
      <c r="D16" s="534"/>
      <c r="E16" s="539"/>
      <c r="F16" s="540"/>
      <c r="G16" s="114" t="s">
        <v>2</v>
      </c>
      <c r="H16" s="145"/>
      <c r="I16" s="146"/>
      <c r="J16" s="147"/>
      <c r="K16" s="256">
        <v>4</v>
      </c>
      <c r="L16" s="15">
        <f t="shared" si="0"/>
        <v>4</v>
      </c>
      <c r="M16" s="15"/>
      <c r="N16" s="542"/>
      <c r="O16" s="517"/>
      <c r="P16" s="519"/>
      <c r="Q16" s="519"/>
      <c r="R16" s="521"/>
    </row>
    <row r="17" spans="1:18" ht="15" x14ac:dyDescent="0.25">
      <c r="A17" s="525"/>
      <c r="B17" s="530" t="s">
        <v>38</v>
      </c>
      <c r="C17" s="320" t="s">
        <v>212</v>
      </c>
      <c r="D17" s="534" t="s">
        <v>4</v>
      </c>
      <c r="E17" s="539">
        <v>95</v>
      </c>
      <c r="F17" s="540" t="s">
        <v>58</v>
      </c>
      <c r="G17" s="113" t="s">
        <v>1</v>
      </c>
      <c r="H17" s="27"/>
      <c r="I17" s="27"/>
      <c r="J17" s="27"/>
      <c r="K17" s="27">
        <v>95</v>
      </c>
      <c r="L17" s="27">
        <f t="shared" si="0"/>
        <v>95</v>
      </c>
      <c r="M17" s="27"/>
      <c r="N17" s="542"/>
      <c r="O17" s="516"/>
      <c r="P17" s="518"/>
      <c r="Q17" s="518"/>
      <c r="R17" s="520" t="s">
        <v>423</v>
      </c>
    </row>
    <row r="18" spans="1:18" ht="25.5" customHeight="1" x14ac:dyDescent="0.25">
      <c r="A18" s="526"/>
      <c r="B18" s="530"/>
      <c r="C18" s="320"/>
      <c r="D18" s="534"/>
      <c r="E18" s="539"/>
      <c r="F18" s="540"/>
      <c r="G18" s="114" t="s">
        <v>2</v>
      </c>
      <c r="H18" s="145"/>
      <c r="I18" s="146"/>
      <c r="J18" s="147"/>
      <c r="K18" s="257">
        <v>96.5</v>
      </c>
      <c r="L18" s="247">
        <f t="shared" si="0"/>
        <v>96.5</v>
      </c>
      <c r="M18" s="15"/>
      <c r="N18" s="542"/>
      <c r="O18" s="517"/>
      <c r="P18" s="519"/>
      <c r="Q18" s="519"/>
      <c r="R18" s="521"/>
    </row>
    <row r="19" spans="1:18" ht="30" customHeight="1" x14ac:dyDescent="0.25">
      <c r="A19" s="527" t="s">
        <v>222</v>
      </c>
      <c r="B19" s="536" t="s">
        <v>213</v>
      </c>
      <c r="C19" s="310" t="s">
        <v>214</v>
      </c>
      <c r="D19" s="537" t="s">
        <v>9</v>
      </c>
      <c r="E19" s="541">
        <v>30</v>
      </c>
      <c r="F19" s="547" t="s">
        <v>58</v>
      </c>
      <c r="G19" s="113" t="s">
        <v>1</v>
      </c>
      <c r="H19" s="22"/>
      <c r="I19" s="22"/>
      <c r="J19" s="22"/>
      <c r="K19" s="22">
        <v>30</v>
      </c>
      <c r="L19" s="23">
        <f t="shared" si="0"/>
        <v>30</v>
      </c>
      <c r="M19" s="26"/>
      <c r="N19" s="542" t="s">
        <v>236</v>
      </c>
      <c r="O19" s="516"/>
      <c r="P19" s="518"/>
      <c r="Q19" s="518"/>
      <c r="R19" s="520" t="s">
        <v>455</v>
      </c>
    </row>
    <row r="20" spans="1:18" ht="25.5" customHeight="1" x14ac:dyDescent="0.25">
      <c r="A20" s="528"/>
      <c r="B20" s="536"/>
      <c r="C20" s="310"/>
      <c r="D20" s="538"/>
      <c r="E20" s="539"/>
      <c r="F20" s="540"/>
      <c r="G20" s="114" t="s">
        <v>2</v>
      </c>
      <c r="H20" s="145"/>
      <c r="I20" s="148"/>
      <c r="J20" s="148"/>
      <c r="K20" s="13">
        <v>43</v>
      </c>
      <c r="L20" s="13">
        <f t="shared" si="0"/>
        <v>43</v>
      </c>
      <c r="M20" s="21"/>
      <c r="N20" s="542"/>
      <c r="O20" s="517"/>
      <c r="P20" s="519"/>
      <c r="Q20" s="519"/>
      <c r="R20" s="521"/>
    </row>
    <row r="21" spans="1:18" ht="30" customHeight="1" x14ac:dyDescent="0.25">
      <c r="A21" s="528"/>
      <c r="B21" s="530" t="s">
        <v>35</v>
      </c>
      <c r="C21" s="320" t="s">
        <v>215</v>
      </c>
      <c r="D21" s="531" t="s">
        <v>15</v>
      </c>
      <c r="E21" s="539">
        <v>15</v>
      </c>
      <c r="F21" s="548" t="s">
        <v>216</v>
      </c>
      <c r="G21" s="113" t="s">
        <v>1</v>
      </c>
      <c r="H21" s="27"/>
      <c r="I21" s="27"/>
      <c r="J21" s="27">
        <v>10</v>
      </c>
      <c r="K21" s="27">
        <v>5</v>
      </c>
      <c r="L21" s="11">
        <f t="shared" si="0"/>
        <v>15</v>
      </c>
      <c r="M21" s="28"/>
      <c r="N21" s="542"/>
      <c r="O21" s="516"/>
      <c r="P21" s="518"/>
      <c r="Q21" s="518"/>
      <c r="R21" s="520" t="s">
        <v>456</v>
      </c>
    </row>
    <row r="22" spans="1:18" ht="39" customHeight="1" x14ac:dyDescent="0.25">
      <c r="A22" s="528"/>
      <c r="B22" s="530"/>
      <c r="C22" s="320"/>
      <c r="D22" s="531"/>
      <c r="E22" s="539"/>
      <c r="F22" s="548"/>
      <c r="G22" s="114" t="s">
        <v>2</v>
      </c>
      <c r="H22" s="144"/>
      <c r="I22" s="144"/>
      <c r="J22" s="15">
        <v>5</v>
      </c>
      <c r="K22" s="15">
        <v>5</v>
      </c>
      <c r="L22" s="15">
        <f t="shared" si="0"/>
        <v>10</v>
      </c>
      <c r="M22" s="6"/>
      <c r="N22" s="542"/>
      <c r="O22" s="517"/>
      <c r="P22" s="519"/>
      <c r="Q22" s="519"/>
      <c r="R22" s="521"/>
    </row>
    <row r="23" spans="1:18" ht="30" customHeight="1" x14ac:dyDescent="0.25">
      <c r="A23" s="528"/>
      <c r="B23" s="530" t="s">
        <v>38</v>
      </c>
      <c r="C23" s="320" t="s">
        <v>217</v>
      </c>
      <c r="D23" s="534" t="s">
        <v>16</v>
      </c>
      <c r="E23" s="539">
        <v>15</v>
      </c>
      <c r="F23" s="548" t="s">
        <v>216</v>
      </c>
      <c r="G23" s="113" t="s">
        <v>1</v>
      </c>
      <c r="H23" s="27"/>
      <c r="I23" s="27"/>
      <c r="J23" s="27">
        <v>10</v>
      </c>
      <c r="K23" s="27" t="s">
        <v>425</v>
      </c>
      <c r="L23" s="11">
        <v>43</v>
      </c>
      <c r="M23" s="28"/>
      <c r="N23" s="542"/>
      <c r="O23" s="516"/>
      <c r="P23" s="518"/>
      <c r="Q23" s="518"/>
      <c r="R23" s="520" t="s">
        <v>457</v>
      </c>
    </row>
    <row r="24" spans="1:18" ht="24" customHeight="1" thickBot="1" x14ac:dyDescent="0.3">
      <c r="A24" s="529"/>
      <c r="B24" s="532"/>
      <c r="C24" s="533"/>
      <c r="D24" s="535"/>
      <c r="E24" s="549"/>
      <c r="F24" s="550"/>
      <c r="G24" s="186" t="s">
        <v>2</v>
      </c>
      <c r="H24" s="187"/>
      <c r="I24" s="187"/>
      <c r="J24" s="188">
        <v>5</v>
      </c>
      <c r="K24" s="188" t="s">
        <v>426</v>
      </c>
      <c r="L24" s="188">
        <v>48</v>
      </c>
      <c r="M24" s="188"/>
      <c r="N24" s="543"/>
      <c r="O24" s="517"/>
      <c r="P24" s="519"/>
      <c r="Q24" s="519"/>
      <c r="R24" s="521"/>
    </row>
    <row r="25" spans="1:18" x14ac:dyDescent="0.25">
      <c r="N25" s="39"/>
    </row>
    <row r="26" spans="1:18" x14ac:dyDescent="0.25">
      <c r="C26" s="40" t="s">
        <v>50</v>
      </c>
      <c r="D26" s="95">
        <v>3</v>
      </c>
      <c r="G26" s="116" t="s">
        <v>51</v>
      </c>
      <c r="H26" s="41"/>
    </row>
    <row r="27" spans="1:18" x14ac:dyDescent="0.25">
      <c r="C27" s="40" t="s">
        <v>52</v>
      </c>
      <c r="D27" s="95">
        <v>6</v>
      </c>
      <c r="G27" s="117"/>
      <c r="H27" s="37" t="s">
        <v>53</v>
      </c>
      <c r="I27" s="37"/>
    </row>
    <row r="28" spans="1:18" ht="16.5" thickBot="1" x14ac:dyDescent="0.3">
      <c r="G28" s="118"/>
      <c r="H28" s="37" t="s">
        <v>54</v>
      </c>
      <c r="I28" s="37"/>
    </row>
    <row r="29" spans="1:18" ht="16.5" thickBot="1" x14ac:dyDescent="0.3">
      <c r="G29" s="119"/>
      <c r="H29" s="37" t="s">
        <v>55</v>
      </c>
      <c r="I29" s="37"/>
    </row>
    <row r="30" spans="1:18" x14ac:dyDescent="0.25">
      <c r="C30" s="19"/>
      <c r="H30" s="42"/>
      <c r="I30" s="37"/>
    </row>
    <row r="32" spans="1:18" x14ac:dyDescent="0.25">
      <c r="H32" s="38"/>
      <c r="J32" s="17"/>
    </row>
    <row r="36" spans="7:7" x14ac:dyDescent="0.25">
      <c r="G36" s="93" t="s">
        <v>56</v>
      </c>
    </row>
  </sheetData>
  <autoFilter ref="B6:N24"/>
  <mergeCells count="90">
    <mergeCell ref="F9:F10"/>
    <mergeCell ref="N19:N24"/>
    <mergeCell ref="N7:N18"/>
    <mergeCell ref="C1:N1"/>
    <mergeCell ref="C2:N2"/>
    <mergeCell ref="C3:N3"/>
    <mergeCell ref="C4:N4"/>
    <mergeCell ref="C5:N5"/>
    <mergeCell ref="F11:F12"/>
    <mergeCell ref="F7:F8"/>
    <mergeCell ref="E19:E20"/>
    <mergeCell ref="F19:F20"/>
    <mergeCell ref="E21:E22"/>
    <mergeCell ref="F21:F22"/>
    <mergeCell ref="E23:E24"/>
    <mergeCell ref="F23:F24"/>
    <mergeCell ref="B7:B8"/>
    <mergeCell ref="C7:C8"/>
    <mergeCell ref="D7:D8"/>
    <mergeCell ref="E7:E8"/>
    <mergeCell ref="B9:B10"/>
    <mergeCell ref="C9:C10"/>
    <mergeCell ref="D9:D10"/>
    <mergeCell ref="E9:E10"/>
    <mergeCell ref="D13:D14"/>
    <mergeCell ref="E13:E14"/>
    <mergeCell ref="F13:F14"/>
    <mergeCell ref="B11:B12"/>
    <mergeCell ref="C11:C12"/>
    <mergeCell ref="D11:D12"/>
    <mergeCell ref="E11:E12"/>
    <mergeCell ref="E17:E18"/>
    <mergeCell ref="F17:F18"/>
    <mergeCell ref="B15:B16"/>
    <mergeCell ref="C15:C16"/>
    <mergeCell ref="D15:D16"/>
    <mergeCell ref="E15:E16"/>
    <mergeCell ref="F15:F16"/>
    <mergeCell ref="A7:A18"/>
    <mergeCell ref="A19:A24"/>
    <mergeCell ref="B21:B22"/>
    <mergeCell ref="C21:C22"/>
    <mergeCell ref="D21:D22"/>
    <mergeCell ref="B23:B24"/>
    <mergeCell ref="C23:C24"/>
    <mergeCell ref="D23:D24"/>
    <mergeCell ref="B19:B20"/>
    <mergeCell ref="C19:C20"/>
    <mergeCell ref="D19:D20"/>
    <mergeCell ref="B17:B18"/>
    <mergeCell ref="C17:C18"/>
    <mergeCell ref="D17:D18"/>
    <mergeCell ref="B13:B14"/>
    <mergeCell ref="C13:C14"/>
    <mergeCell ref="O7:O8"/>
    <mergeCell ref="P7:P8"/>
    <mergeCell ref="Q7:Q8"/>
    <mergeCell ref="R7:R8"/>
    <mergeCell ref="O9:O10"/>
    <mergeCell ref="P9:P10"/>
    <mergeCell ref="Q9:Q10"/>
    <mergeCell ref="R9:R10"/>
    <mergeCell ref="O11:O12"/>
    <mergeCell ref="P11:P12"/>
    <mergeCell ref="Q11:Q12"/>
    <mergeCell ref="R11:R12"/>
    <mergeCell ref="O13:O14"/>
    <mergeCell ref="P13:P14"/>
    <mergeCell ref="Q13:Q14"/>
    <mergeCell ref="R13:R14"/>
    <mergeCell ref="O15:O16"/>
    <mergeCell ref="P15:P16"/>
    <mergeCell ref="Q15:Q16"/>
    <mergeCell ref="R15:R16"/>
    <mergeCell ref="O17:O18"/>
    <mergeCell ref="P17:P18"/>
    <mergeCell ref="Q17:Q18"/>
    <mergeCell ref="R17:R18"/>
    <mergeCell ref="O23:O24"/>
    <mergeCell ref="P23:P24"/>
    <mergeCell ref="Q23:Q24"/>
    <mergeCell ref="R23:R24"/>
    <mergeCell ref="O19:O20"/>
    <mergeCell ref="P19:P20"/>
    <mergeCell ref="Q19:Q20"/>
    <mergeCell ref="R19:R20"/>
    <mergeCell ref="O21:O22"/>
    <mergeCell ref="P21:P22"/>
    <mergeCell ref="Q21:Q22"/>
    <mergeCell ref="R21:R22"/>
  </mergeCells>
  <pageMargins left="0.7" right="0.7" top="0.75" bottom="0.75" header="0.3" footer="0.3"/>
  <pageSetup paperSize="5" scale="7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113 DAPS</vt:lpstr>
      <vt:lpstr>172 AH</vt:lpstr>
      <vt:lpstr>173 CEI</vt:lpstr>
      <vt:lpstr>'113 DAPS'!Área_de_impresión</vt:lpstr>
      <vt:lpstr>'173 CEI'!Área_de_impresión</vt:lpstr>
      <vt:lpstr>'113 DAPS'!Títulos_a_imprimir</vt:lpstr>
      <vt:lpstr>'172 AH'!Títulos_a_imprimir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 Silvestre, Margarita</dc:creator>
  <cp:lastModifiedBy>Mendez Serrano, Xochilth</cp:lastModifiedBy>
  <cp:lastPrinted>2020-01-15T20:12:55Z</cp:lastPrinted>
  <dcterms:created xsi:type="dcterms:W3CDTF">2019-02-12T21:18:20Z</dcterms:created>
  <dcterms:modified xsi:type="dcterms:W3CDTF">2020-01-16T20:52:04Z</dcterms:modified>
</cp:coreProperties>
</file>